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 firstSheet="27" activeTab="32"/>
  </bookViews>
  <sheets>
    <sheet name="league" sheetId="1" r:id="rId1"/>
    <sheet name="Arizona-Cardinals" sheetId="31" r:id="rId2"/>
    <sheet name="Atlanta-Falcons" sheetId="24" r:id="rId3"/>
    <sheet name="Baltimore-Ravens" sheetId="2" r:id="rId4"/>
    <sheet name="Buffalo-Bills" sheetId="33" r:id="rId5"/>
    <sheet name="Carolina-panthers" sheetId="26" r:id="rId6"/>
    <sheet name="Chicago-Bears" sheetId="23" r:id="rId7"/>
    <sheet name="Cincinnati-Bengals" sheetId="14" r:id="rId8"/>
    <sheet name="Cleveland-Browns" sheetId="5" r:id="rId9"/>
    <sheet name="Dallas-Cowboys" sheetId="18" r:id="rId10"/>
    <sheet name="Denver-Broncos" sheetId="12" r:id="rId11"/>
    <sheet name="Detroit-Tigers" sheetId="22" r:id="rId12"/>
    <sheet name="Green_Bay-Packers" sheetId="20" r:id="rId13"/>
    <sheet name="Houston-Texans" sheetId="8" r:id="rId14"/>
    <sheet name="Indianpolis-Colts" sheetId="6" r:id="rId15"/>
    <sheet name="Jacksonville-Jaguers" sheetId="7" r:id="rId16"/>
    <sheet name="Kansas_City-Chiefs" sheetId="13" r:id="rId17"/>
    <sheet name="Los Angeles Chargers" sheetId="10" r:id="rId18"/>
    <sheet name="Los_Angeles_rams" sheetId="3" r:id="rId19"/>
    <sheet name="Miami-Dolphins" sheetId="21" r:id="rId20"/>
    <sheet name="Minnesota-VIKINGS" sheetId="32" r:id="rId21"/>
    <sheet name="New-England-Patriots" sheetId="25" r:id="rId22"/>
    <sheet name="New_Orleans_Saints" sheetId="17" r:id="rId23"/>
    <sheet name="NY_GIANTS" sheetId="30" r:id="rId24"/>
    <sheet name="NY_JETS" sheetId="16" r:id="rId25"/>
    <sheet name="Oakland_Raiders" sheetId="15" r:id="rId26"/>
    <sheet name="Philadelphia-Eagles" sheetId="4" r:id="rId27"/>
    <sheet name="Pittsburgh-Steelers" sheetId="11" r:id="rId28"/>
    <sheet name="San_Francisco_49ers" sheetId="28" r:id="rId29"/>
    <sheet name="Seattle-Seahawks" sheetId="29" r:id="rId30"/>
    <sheet name="Tampa_Bay-Buccaneers" sheetId="27" r:id="rId31"/>
    <sheet name="Tennessee-Titans" sheetId="9" r:id="rId32"/>
    <sheet name="Washington-Redskins" sheetId="19" r:id="rId33"/>
    <sheet name="Play-offs-summary" sheetId="34" r:id="rId34"/>
    <sheet name="POST-Season1" sheetId="35" r:id="rId35"/>
    <sheet name="POST-season2" sheetId="36" r:id="rId36"/>
    <sheet name="POST-Season3" sheetId="37" r:id="rId37"/>
    <sheet name="Pro-bowl" sheetId="38" r:id="rId38"/>
    <sheet name="SuperBowl" sheetId="39" r:id="rId39"/>
    <sheet name="Schedule" sheetId="40" r:id="rId40"/>
    <sheet name="C-inputs" sheetId="41" r:id="rId41"/>
  </sheets>
  <definedNames>
    <definedName name="_xlnm._FilterDatabase" localSheetId="3">'Baltimore-Ravens'!$A$1:$AA$1</definedName>
    <definedName name="_xlnm._FilterDatabase" localSheetId="0">league!$A$1:$AE$161</definedName>
    <definedName name="_xlnm.Print_Area" localSheetId="0">league!$A$1:$A$161</definedName>
  </definedNames>
  <calcPr calcId="145621"/>
</workbook>
</file>

<file path=xl/calcChain.xml><?xml version="1.0" encoding="utf-8"?>
<calcChain xmlns="http://schemas.openxmlformats.org/spreadsheetml/2006/main">
  <c r="B6" i="19" l="1"/>
  <c r="C6" i="19"/>
  <c r="D6" i="19"/>
  <c r="E6" i="19"/>
  <c r="F6" i="19"/>
  <c r="B6" i="9"/>
  <c r="C6" i="9"/>
  <c r="D6" i="9"/>
  <c r="E6" i="9"/>
  <c r="F6" i="9"/>
  <c r="B6" i="27"/>
  <c r="C6" i="27"/>
  <c r="D6" i="27"/>
  <c r="E6" i="27"/>
  <c r="F6" i="27"/>
  <c r="B6" i="29"/>
  <c r="C6" i="29"/>
  <c r="D6" i="29"/>
  <c r="E6" i="29"/>
  <c r="F6" i="29"/>
  <c r="B6" i="28"/>
  <c r="C6" i="28"/>
  <c r="D6" i="28"/>
  <c r="E6" i="28"/>
  <c r="F6" i="28"/>
  <c r="B6" i="11"/>
  <c r="C6" i="11"/>
  <c r="D6" i="11"/>
  <c r="E6" i="11"/>
  <c r="F6" i="11"/>
  <c r="B6" i="4"/>
  <c r="C6" i="4"/>
  <c r="D6" i="4"/>
  <c r="E6" i="4"/>
  <c r="F6" i="4"/>
  <c r="B6" i="15"/>
  <c r="C6" i="15"/>
  <c r="D6" i="15"/>
  <c r="E6" i="15"/>
  <c r="F6" i="15"/>
  <c r="B6" i="16"/>
  <c r="C6" i="16"/>
  <c r="D6" i="16"/>
  <c r="E6" i="16"/>
  <c r="F6" i="16"/>
  <c r="B6" i="30"/>
  <c r="C6" i="30"/>
  <c r="D6" i="30"/>
  <c r="E6" i="30"/>
  <c r="F6" i="30"/>
  <c r="B6" i="3"/>
  <c r="C6" i="3"/>
  <c r="D6" i="3"/>
  <c r="E6" i="3"/>
  <c r="F6" i="3"/>
  <c r="B6" i="10"/>
  <c r="C6" i="10"/>
  <c r="D6" i="10"/>
  <c r="E6" i="10"/>
  <c r="F6" i="10"/>
  <c r="B6" i="13"/>
  <c r="C6" i="13"/>
  <c r="D6" i="13"/>
  <c r="E6" i="13"/>
  <c r="F6" i="13"/>
  <c r="B6" i="7"/>
  <c r="C6" i="7"/>
  <c r="D6" i="7"/>
  <c r="E6" i="7"/>
  <c r="F6" i="7"/>
  <c r="B6" i="6"/>
  <c r="C6" i="6"/>
  <c r="D6" i="6"/>
  <c r="E6" i="6"/>
  <c r="F6" i="6"/>
  <c r="B6" i="8"/>
  <c r="C6" i="8"/>
  <c r="D6" i="8"/>
  <c r="E6" i="8"/>
  <c r="F6" i="8"/>
  <c r="B6" i="20"/>
  <c r="C6" i="20"/>
  <c r="D6" i="20"/>
  <c r="E6" i="20"/>
  <c r="F6" i="20"/>
  <c r="B6" i="22"/>
  <c r="C6" i="22"/>
  <c r="D6" i="22"/>
  <c r="E6" i="22"/>
  <c r="F6" i="22"/>
  <c r="B6" i="12"/>
  <c r="C6" i="12"/>
  <c r="D6" i="12"/>
  <c r="E6" i="12"/>
  <c r="F6" i="12"/>
  <c r="B6" i="18"/>
  <c r="C6" i="18"/>
  <c r="D6" i="18"/>
  <c r="E6" i="18"/>
  <c r="F6" i="18"/>
  <c r="B6" i="5"/>
  <c r="C6" i="5"/>
  <c r="D6" i="5"/>
  <c r="E6" i="5"/>
  <c r="F6" i="5"/>
  <c r="B6" i="14"/>
  <c r="C6" i="14"/>
  <c r="D6" i="14"/>
  <c r="E6" i="14"/>
  <c r="F6" i="14"/>
  <c r="B6" i="23"/>
  <c r="C6" i="23"/>
  <c r="D6" i="23"/>
  <c r="E6" i="23"/>
  <c r="F6" i="23"/>
  <c r="B6" i="26"/>
  <c r="C6" i="26"/>
  <c r="D6" i="26"/>
  <c r="E6" i="26"/>
  <c r="F6" i="26"/>
  <c r="B6" i="33"/>
  <c r="C6" i="33"/>
  <c r="D6" i="33"/>
  <c r="E6" i="33"/>
  <c r="F6" i="33"/>
  <c r="B6" i="2"/>
  <c r="C6" i="2"/>
  <c r="D6" i="2"/>
  <c r="E6" i="2"/>
  <c r="F6" i="2"/>
  <c r="B6" i="24"/>
  <c r="C6" i="24"/>
  <c r="D6" i="24"/>
  <c r="E6" i="24"/>
  <c r="F6" i="24"/>
  <c r="B6" i="31"/>
  <c r="C6" i="31"/>
  <c r="D6" i="31"/>
  <c r="E6" i="31"/>
  <c r="F6" i="31"/>
  <c r="B4" i="19"/>
  <c r="C4" i="19"/>
  <c r="D4" i="19"/>
  <c r="E4" i="19"/>
  <c r="F4" i="19"/>
  <c r="B4" i="9"/>
  <c r="C4" i="9"/>
  <c r="D4" i="9"/>
  <c r="E4" i="9"/>
  <c r="F4" i="9"/>
  <c r="B4" i="27"/>
  <c r="C4" i="27"/>
  <c r="D4" i="27"/>
  <c r="E4" i="27"/>
  <c r="F4" i="27"/>
  <c r="B4" i="29"/>
  <c r="C4" i="29"/>
  <c r="D4" i="29"/>
  <c r="E4" i="29"/>
  <c r="F4" i="29"/>
  <c r="B4" i="28"/>
  <c r="C4" i="28"/>
  <c r="D4" i="28"/>
  <c r="E4" i="28"/>
  <c r="F4" i="28"/>
  <c r="B4" i="11"/>
  <c r="C4" i="11"/>
  <c r="D4" i="11"/>
  <c r="E4" i="11"/>
  <c r="F4" i="11"/>
  <c r="B4" i="4"/>
  <c r="C4" i="4"/>
  <c r="D4" i="4"/>
  <c r="E4" i="4"/>
  <c r="F4" i="4"/>
  <c r="B4" i="15"/>
  <c r="C4" i="15"/>
  <c r="D4" i="15"/>
  <c r="E4" i="15"/>
  <c r="F4" i="15"/>
  <c r="B4" i="16"/>
  <c r="C4" i="16"/>
  <c r="D4" i="16"/>
  <c r="E4" i="16"/>
  <c r="F4" i="16"/>
  <c r="B4" i="30"/>
  <c r="C4" i="30"/>
  <c r="D4" i="30"/>
  <c r="E4" i="30"/>
  <c r="F4" i="30"/>
  <c r="B4" i="17"/>
  <c r="C4" i="17"/>
  <c r="D4" i="17"/>
  <c r="E4" i="17"/>
  <c r="F4" i="17"/>
  <c r="B4" i="25"/>
  <c r="C4" i="25"/>
  <c r="D4" i="25"/>
  <c r="E4" i="25"/>
  <c r="F4" i="25"/>
  <c r="B4" i="3"/>
  <c r="C4" i="3"/>
  <c r="D4" i="3"/>
  <c r="E4" i="3"/>
  <c r="F4" i="3"/>
  <c r="B4" i="10"/>
  <c r="C4" i="10"/>
  <c r="D4" i="10"/>
  <c r="E4" i="10"/>
  <c r="F4" i="10"/>
  <c r="B4" i="13"/>
  <c r="C4" i="13"/>
  <c r="D4" i="13"/>
  <c r="E4" i="13"/>
  <c r="F4" i="13"/>
  <c r="B4" i="7"/>
  <c r="C4" i="7"/>
  <c r="D4" i="7"/>
  <c r="E4" i="7"/>
  <c r="F4" i="7"/>
  <c r="B4" i="6"/>
  <c r="C4" i="6"/>
  <c r="D4" i="6"/>
  <c r="E4" i="6"/>
  <c r="F4" i="6"/>
  <c r="B4" i="8"/>
  <c r="C4" i="8"/>
  <c r="D4" i="8"/>
  <c r="E4" i="8"/>
  <c r="F4" i="8"/>
  <c r="B4" i="20"/>
  <c r="C4" i="20"/>
  <c r="D4" i="20"/>
  <c r="E4" i="20"/>
  <c r="F4" i="20"/>
  <c r="B4" i="22"/>
  <c r="C4" i="22"/>
  <c r="D4" i="22"/>
  <c r="E4" i="22"/>
  <c r="F4" i="22"/>
  <c r="B4" i="12"/>
  <c r="C4" i="12"/>
  <c r="D4" i="12"/>
  <c r="E4" i="12"/>
  <c r="F4" i="12"/>
  <c r="B4" i="18"/>
  <c r="C4" i="18"/>
  <c r="D4" i="18"/>
  <c r="E4" i="18"/>
  <c r="F4" i="18"/>
  <c r="B4" i="5"/>
  <c r="C4" i="5"/>
  <c r="D4" i="5"/>
  <c r="E4" i="5"/>
  <c r="F4" i="5"/>
  <c r="B4" i="14"/>
  <c r="C4" i="14"/>
  <c r="D4" i="14"/>
  <c r="E4" i="14"/>
  <c r="F4" i="14"/>
  <c r="B4" i="23"/>
  <c r="C4" i="23"/>
  <c r="D4" i="23"/>
  <c r="E4" i="23"/>
  <c r="F4" i="23"/>
  <c r="B4" i="26"/>
  <c r="C4" i="26"/>
  <c r="D4" i="26"/>
  <c r="E4" i="26"/>
  <c r="F4" i="26"/>
  <c r="B4" i="33"/>
  <c r="C4" i="33"/>
  <c r="D4" i="33"/>
  <c r="E4" i="33"/>
  <c r="F4" i="33"/>
  <c r="B4" i="2"/>
  <c r="C4" i="2"/>
  <c r="D4" i="2"/>
  <c r="E4" i="2"/>
  <c r="F4" i="2"/>
  <c r="B4" i="24"/>
  <c r="C4" i="24"/>
  <c r="D4" i="24"/>
  <c r="E4" i="24"/>
  <c r="F4" i="24"/>
  <c r="B4" i="31"/>
  <c r="C4" i="31"/>
  <c r="D4" i="31"/>
  <c r="E4" i="31"/>
  <c r="F4" i="31"/>
  <c r="B3" i="19"/>
  <c r="C3" i="19"/>
  <c r="D3" i="19"/>
  <c r="E3" i="19"/>
  <c r="F3" i="19"/>
  <c r="B3" i="9"/>
  <c r="C3" i="9"/>
  <c r="D3" i="9"/>
  <c r="E3" i="9"/>
  <c r="F3" i="9"/>
  <c r="B3" i="27"/>
  <c r="C3" i="27"/>
  <c r="D3" i="27"/>
  <c r="E3" i="27"/>
  <c r="F3" i="27"/>
  <c r="B3" i="29"/>
  <c r="C3" i="29"/>
  <c r="D3" i="29"/>
  <c r="E3" i="29"/>
  <c r="F3" i="29"/>
  <c r="B3" i="28"/>
  <c r="C3" i="28"/>
  <c r="D3" i="28"/>
  <c r="E3" i="28"/>
  <c r="F3" i="28"/>
  <c r="B3" i="11"/>
  <c r="C3" i="11"/>
  <c r="D3" i="11"/>
  <c r="E3" i="11"/>
  <c r="F3" i="11"/>
  <c r="C3" i="4"/>
  <c r="D3" i="4"/>
  <c r="E3" i="4"/>
  <c r="F3" i="4"/>
  <c r="B3" i="4"/>
  <c r="C3" i="15"/>
  <c r="D3" i="15"/>
  <c r="E3" i="15"/>
  <c r="F3" i="15"/>
  <c r="B3" i="15"/>
  <c r="C3" i="16"/>
  <c r="D3" i="16"/>
  <c r="E3" i="16"/>
  <c r="F3" i="16"/>
  <c r="B3" i="16"/>
  <c r="C3" i="30"/>
  <c r="D3" i="30"/>
  <c r="E3" i="30"/>
  <c r="F3" i="30"/>
  <c r="B3" i="30"/>
  <c r="C3" i="32"/>
  <c r="D3" i="32"/>
  <c r="E3" i="32"/>
  <c r="F3" i="32"/>
  <c r="B3" i="32"/>
  <c r="C3" i="17"/>
  <c r="D3" i="17"/>
  <c r="E3" i="17"/>
  <c r="F3" i="17"/>
  <c r="B3" i="17"/>
  <c r="C3" i="25"/>
  <c r="D3" i="25"/>
  <c r="E3" i="25"/>
  <c r="F3" i="25"/>
  <c r="B3" i="25"/>
  <c r="C3" i="21"/>
  <c r="D3" i="21"/>
  <c r="E3" i="21"/>
  <c r="F3" i="21"/>
  <c r="B3" i="21"/>
  <c r="C3" i="3"/>
  <c r="D3" i="3"/>
  <c r="E3" i="3"/>
  <c r="F3" i="3"/>
  <c r="B3" i="3"/>
  <c r="C3" i="10"/>
  <c r="D3" i="10"/>
  <c r="E3" i="10"/>
  <c r="F3" i="10"/>
  <c r="B3" i="10"/>
  <c r="C3" i="13"/>
  <c r="D3" i="13"/>
  <c r="E3" i="13"/>
  <c r="F3" i="13"/>
  <c r="B3" i="13"/>
  <c r="C3" i="7"/>
  <c r="D3" i="7"/>
  <c r="E3" i="7"/>
  <c r="F3" i="7"/>
  <c r="B3" i="7"/>
  <c r="C3" i="6"/>
  <c r="D3" i="6"/>
  <c r="E3" i="6"/>
  <c r="F3" i="6"/>
  <c r="B3" i="6"/>
  <c r="C3" i="8"/>
  <c r="D3" i="8"/>
  <c r="E3" i="8"/>
  <c r="F3" i="8"/>
  <c r="B3" i="8"/>
  <c r="K3" i="8"/>
  <c r="C3" i="20"/>
  <c r="D3" i="20"/>
  <c r="E3" i="20"/>
  <c r="F3" i="20"/>
  <c r="B3" i="20"/>
  <c r="C3" i="22"/>
  <c r="D3" i="22"/>
  <c r="E3" i="22"/>
  <c r="F3" i="22"/>
  <c r="B3" i="22"/>
  <c r="C3" i="12"/>
  <c r="D3" i="12"/>
  <c r="E3" i="12"/>
  <c r="F3" i="12"/>
  <c r="B3" i="12"/>
  <c r="C3" i="18"/>
  <c r="D3" i="18"/>
  <c r="E3" i="18"/>
  <c r="F3" i="18"/>
  <c r="B3" i="18"/>
  <c r="C3" i="5"/>
  <c r="D3" i="5"/>
  <c r="E3" i="5"/>
  <c r="F3" i="5"/>
  <c r="B3" i="5"/>
  <c r="C3" i="14"/>
  <c r="D3" i="14"/>
  <c r="E3" i="14"/>
  <c r="F3" i="14"/>
  <c r="B3" i="14"/>
  <c r="C3" i="23"/>
  <c r="D3" i="23"/>
  <c r="E3" i="23"/>
  <c r="F3" i="23"/>
  <c r="B3" i="23"/>
  <c r="C3" i="26"/>
  <c r="D3" i="26"/>
  <c r="E3" i="26"/>
  <c r="F3" i="26"/>
  <c r="B3" i="26"/>
  <c r="C3" i="33"/>
  <c r="D3" i="33"/>
  <c r="E3" i="33"/>
  <c r="F3" i="33"/>
  <c r="B3" i="33"/>
  <c r="C3" i="2"/>
  <c r="D3" i="2"/>
  <c r="E3" i="2"/>
  <c r="F3" i="2"/>
  <c r="B3" i="2"/>
  <c r="C3" i="24"/>
  <c r="D3" i="24"/>
  <c r="E3" i="24"/>
  <c r="F3" i="24"/>
  <c r="B3" i="24"/>
  <c r="C3" i="31"/>
  <c r="D3" i="31"/>
  <c r="E3" i="31"/>
  <c r="F3" i="31"/>
  <c r="B3" i="31"/>
  <c r="C2" i="19"/>
  <c r="D2" i="19"/>
  <c r="E2" i="19"/>
  <c r="F2" i="19"/>
  <c r="B2" i="19"/>
  <c r="C2" i="9"/>
  <c r="D2" i="9"/>
  <c r="E2" i="9"/>
  <c r="F2" i="9"/>
  <c r="B2" i="9"/>
  <c r="C2" i="27"/>
  <c r="D2" i="27"/>
  <c r="E2" i="27"/>
  <c r="F2" i="27"/>
  <c r="B2" i="27"/>
  <c r="C2" i="29"/>
  <c r="D2" i="29"/>
  <c r="E2" i="29"/>
  <c r="F2" i="29"/>
  <c r="B2" i="29"/>
  <c r="C2" i="28"/>
  <c r="D2" i="28"/>
  <c r="E2" i="28"/>
  <c r="F2" i="28"/>
  <c r="B2" i="28"/>
  <c r="C2" i="11"/>
  <c r="D2" i="11"/>
  <c r="E2" i="11"/>
  <c r="F2" i="11"/>
  <c r="B2" i="11"/>
  <c r="C2" i="4"/>
  <c r="D2" i="4"/>
  <c r="E2" i="4"/>
  <c r="F2" i="4"/>
  <c r="B2" i="4"/>
  <c r="C2" i="15"/>
  <c r="D2" i="15"/>
  <c r="E2" i="15"/>
  <c r="F2" i="15"/>
  <c r="B2" i="15"/>
  <c r="C2" i="16"/>
  <c r="D2" i="16"/>
  <c r="E2" i="16"/>
  <c r="F2" i="16"/>
  <c r="B2" i="16"/>
  <c r="C2" i="30"/>
  <c r="D2" i="30"/>
  <c r="E2" i="30"/>
  <c r="F2" i="30"/>
  <c r="B2" i="30"/>
  <c r="C2" i="32"/>
  <c r="D2" i="32"/>
  <c r="E2" i="32"/>
  <c r="F2" i="32"/>
  <c r="B2" i="32"/>
  <c r="C2" i="17"/>
  <c r="D2" i="17"/>
  <c r="E2" i="17"/>
  <c r="F2" i="17"/>
  <c r="B2" i="17"/>
  <c r="C2" i="25"/>
  <c r="D2" i="25"/>
  <c r="E2" i="25"/>
  <c r="F2" i="25"/>
  <c r="B2" i="25"/>
  <c r="C2" i="21"/>
  <c r="D2" i="21"/>
  <c r="E2" i="21"/>
  <c r="F2" i="21"/>
  <c r="B2" i="21"/>
  <c r="C2" i="3"/>
  <c r="D2" i="3"/>
  <c r="E2" i="3"/>
  <c r="F2" i="3"/>
  <c r="B2" i="3"/>
  <c r="C2" i="10"/>
  <c r="D2" i="10"/>
  <c r="E2" i="10"/>
  <c r="F2" i="10"/>
  <c r="B2" i="10"/>
  <c r="C2" i="13"/>
  <c r="D2" i="13"/>
  <c r="E2" i="13"/>
  <c r="F2" i="13"/>
  <c r="B2" i="13"/>
  <c r="C2" i="7"/>
  <c r="D2" i="7"/>
  <c r="E2" i="7"/>
  <c r="F2" i="7"/>
  <c r="B2" i="7"/>
  <c r="C2" i="6"/>
  <c r="D2" i="6"/>
  <c r="E2" i="6"/>
  <c r="F2" i="6"/>
  <c r="B2" i="6"/>
  <c r="C2" i="8"/>
  <c r="D2" i="8"/>
  <c r="E2" i="8"/>
  <c r="F2" i="8"/>
  <c r="B2" i="8"/>
  <c r="C2" i="20"/>
  <c r="D2" i="20"/>
  <c r="E2" i="20"/>
  <c r="F2" i="20"/>
  <c r="B2" i="20"/>
  <c r="C2" i="22"/>
  <c r="D2" i="22"/>
  <c r="E2" i="22"/>
  <c r="F2" i="22"/>
  <c r="B2" i="22"/>
  <c r="C2" i="12"/>
  <c r="D2" i="12"/>
  <c r="E2" i="12"/>
  <c r="F2" i="12"/>
  <c r="B2" i="12"/>
  <c r="C2" i="18"/>
  <c r="D2" i="18"/>
  <c r="E2" i="18"/>
  <c r="F2" i="18"/>
  <c r="B2" i="18"/>
  <c r="C2" i="5"/>
  <c r="D2" i="5"/>
  <c r="E2" i="5"/>
  <c r="F2" i="5"/>
  <c r="B2" i="5"/>
  <c r="C2" i="14"/>
  <c r="D2" i="14"/>
  <c r="E2" i="14"/>
  <c r="F2" i="14"/>
  <c r="B2" i="14"/>
  <c r="F2" i="23"/>
  <c r="C2" i="23"/>
  <c r="D2" i="23"/>
  <c r="E2" i="23"/>
  <c r="B2" i="23"/>
  <c r="C2" i="26"/>
  <c r="D2" i="26"/>
  <c r="E2" i="26"/>
  <c r="F2" i="26"/>
  <c r="B2" i="26"/>
  <c r="C2" i="33"/>
  <c r="D2" i="33"/>
  <c r="E2" i="33"/>
  <c r="F2" i="33"/>
  <c r="B2" i="33"/>
  <c r="C2" i="2"/>
  <c r="D2" i="2"/>
  <c r="E2" i="2"/>
  <c r="F2" i="2"/>
  <c r="B2" i="2"/>
  <c r="C2" i="24"/>
  <c r="D2" i="24"/>
  <c r="E2" i="24"/>
  <c r="F2" i="24"/>
  <c r="B2" i="24"/>
  <c r="C2" i="31"/>
  <c r="D2" i="31"/>
  <c r="E2" i="31"/>
  <c r="F2" i="31"/>
  <c r="B2" i="31"/>
  <c r="C7" i="24" l="1"/>
  <c r="B7" i="24"/>
  <c r="B5" i="24"/>
  <c r="B8" i="24"/>
  <c r="C9" i="33" l="1"/>
  <c r="D9" i="33"/>
  <c r="E9" i="33"/>
  <c r="F9" i="33"/>
  <c r="B9" i="33"/>
  <c r="C9" i="28"/>
  <c r="D9" i="28"/>
  <c r="E9" i="28"/>
  <c r="F9" i="28"/>
  <c r="B9" i="28"/>
  <c r="C9" i="27"/>
  <c r="D9" i="27"/>
  <c r="E9" i="27"/>
  <c r="F9" i="27"/>
  <c r="B9" i="27"/>
  <c r="C9" i="26"/>
  <c r="D9" i="26"/>
  <c r="E9" i="26"/>
  <c r="F9" i="26"/>
  <c r="B9" i="26"/>
  <c r="C9" i="25"/>
  <c r="D9" i="25"/>
  <c r="E9" i="25"/>
  <c r="F9" i="25"/>
  <c r="B9" i="25"/>
  <c r="C9" i="24"/>
  <c r="D9" i="24"/>
  <c r="E9" i="24"/>
  <c r="F9" i="24"/>
  <c r="B9" i="24"/>
  <c r="C9" i="23"/>
  <c r="D9" i="23"/>
  <c r="E9" i="23"/>
  <c r="F9" i="23"/>
  <c r="B9" i="23"/>
  <c r="C9" i="22"/>
  <c r="D9" i="22"/>
  <c r="E9" i="22"/>
  <c r="F9" i="22"/>
  <c r="B9" i="22"/>
  <c r="C9" i="21"/>
  <c r="D9" i="21"/>
  <c r="E9" i="21"/>
  <c r="F9" i="21"/>
  <c r="B9" i="21"/>
  <c r="C9" i="20"/>
  <c r="D9" i="20"/>
  <c r="E9" i="20"/>
  <c r="F9" i="20"/>
  <c r="B9" i="20"/>
  <c r="C9" i="19"/>
  <c r="D9" i="19"/>
  <c r="E9" i="19"/>
  <c r="F9" i="19"/>
  <c r="B9" i="19"/>
  <c r="C9" i="18"/>
  <c r="D9" i="18"/>
  <c r="E9" i="18"/>
  <c r="F9" i="18"/>
  <c r="B9" i="18"/>
  <c r="C9" i="17"/>
  <c r="D9" i="17"/>
  <c r="E9" i="17"/>
  <c r="F9" i="17"/>
  <c r="B9" i="17"/>
  <c r="C9" i="16"/>
  <c r="D9" i="16"/>
  <c r="E9" i="16"/>
  <c r="F9" i="16"/>
  <c r="B9" i="16"/>
  <c r="C9" i="15"/>
  <c r="D9" i="15"/>
  <c r="E9" i="15"/>
  <c r="F9" i="15"/>
  <c r="B9" i="15"/>
  <c r="C9" i="14"/>
  <c r="D9" i="14"/>
  <c r="E9" i="14"/>
  <c r="F9" i="14"/>
  <c r="B9" i="14"/>
  <c r="C9" i="13"/>
  <c r="D9" i="13"/>
  <c r="E9" i="13"/>
  <c r="F9" i="13"/>
  <c r="B9" i="13"/>
  <c r="C9" i="11"/>
  <c r="D9" i="11"/>
  <c r="E9" i="11"/>
  <c r="F9" i="11"/>
  <c r="B9" i="11"/>
  <c r="C9" i="10"/>
  <c r="D9" i="10"/>
  <c r="E9" i="10"/>
  <c r="F9" i="10"/>
  <c r="B9" i="10"/>
  <c r="C9" i="12"/>
  <c r="D9" i="12"/>
  <c r="E9" i="12"/>
  <c r="F9" i="12"/>
  <c r="B9" i="12"/>
  <c r="C9" i="9"/>
  <c r="D9" i="9"/>
  <c r="E9" i="9"/>
  <c r="F9" i="9"/>
  <c r="B9" i="9"/>
  <c r="C9" i="8"/>
  <c r="D9" i="8"/>
  <c r="E9" i="8"/>
  <c r="F9" i="8"/>
  <c r="B9" i="8"/>
  <c r="C9" i="7"/>
  <c r="D9" i="7"/>
  <c r="E9" i="7"/>
  <c r="F9" i="7"/>
  <c r="B9" i="7"/>
  <c r="C9" i="5"/>
  <c r="D9" i="5"/>
  <c r="E9" i="5"/>
  <c r="F9" i="5"/>
  <c r="B9" i="5"/>
  <c r="C9" i="4"/>
  <c r="D9" i="4"/>
  <c r="E9" i="4"/>
  <c r="F9" i="4"/>
  <c r="B9" i="4"/>
  <c r="C9" i="3"/>
  <c r="D9" i="3"/>
  <c r="E9" i="3"/>
  <c r="F9" i="3"/>
  <c r="B9" i="3"/>
  <c r="C9" i="2"/>
  <c r="D9" i="2"/>
  <c r="E9" i="2"/>
  <c r="F9" i="2"/>
  <c r="B9" i="2"/>
  <c r="C7" i="17" l="1"/>
  <c r="D7" i="17"/>
  <c r="E7" i="17"/>
  <c r="F7" i="17"/>
  <c r="B7" i="17"/>
  <c r="C5" i="22" l="1"/>
  <c r="A3" i="30" l="1"/>
  <c r="A3" i="33"/>
  <c r="A4" i="26"/>
  <c r="A6" i="6"/>
  <c r="A4" i="6"/>
  <c r="A3" i="6"/>
  <c r="A2" i="6"/>
  <c r="A6" i="2"/>
  <c r="A4" i="2"/>
  <c r="A3" i="2"/>
  <c r="A2" i="2"/>
  <c r="A6" i="3"/>
  <c r="A4" i="3"/>
  <c r="A3" i="3"/>
  <c r="A2" i="3"/>
  <c r="A6" i="4"/>
  <c r="A4" i="4"/>
  <c r="A3" i="4"/>
  <c r="A2" i="4"/>
  <c r="A6" i="5"/>
  <c r="A4" i="5"/>
  <c r="A3" i="5"/>
  <c r="A2" i="5"/>
  <c r="A6" i="7"/>
  <c r="A4" i="7"/>
  <c r="A3" i="7"/>
  <c r="A2" i="7"/>
  <c r="A6" i="8"/>
  <c r="A4" i="8"/>
  <c r="A3" i="8"/>
  <c r="A2" i="8"/>
  <c r="A6" i="9"/>
  <c r="A4" i="9"/>
  <c r="A3" i="9"/>
  <c r="A2" i="9"/>
  <c r="A6" i="10"/>
  <c r="A4" i="10"/>
  <c r="A3" i="10"/>
  <c r="A2" i="10"/>
  <c r="A6" i="11"/>
  <c r="A4" i="11"/>
  <c r="A3" i="11"/>
  <c r="A2" i="11"/>
  <c r="A6" i="12"/>
  <c r="A4" i="12"/>
  <c r="H4" i="12"/>
  <c r="A3" i="12"/>
  <c r="A2" i="12"/>
  <c r="A6" i="13"/>
  <c r="A4" i="13"/>
  <c r="A3" i="13"/>
  <c r="A2" i="13"/>
  <c r="A6" i="14"/>
  <c r="A4" i="14"/>
  <c r="A3" i="14"/>
  <c r="A2" i="14"/>
  <c r="A6" i="15"/>
  <c r="A4" i="15"/>
  <c r="A3" i="15"/>
  <c r="A2" i="15"/>
  <c r="A6" i="16"/>
  <c r="A4" i="16"/>
  <c r="A3" i="16"/>
  <c r="A2" i="16"/>
  <c r="A6" i="17"/>
  <c r="A4" i="17"/>
  <c r="A3" i="17"/>
  <c r="A2" i="17"/>
  <c r="A6" i="18"/>
  <c r="H6" i="18"/>
  <c r="A4" i="18"/>
  <c r="A3" i="18"/>
  <c r="A2" i="18"/>
  <c r="A6" i="19"/>
  <c r="A4" i="19"/>
  <c r="A3" i="19"/>
  <c r="H3" i="19"/>
  <c r="A2" i="19"/>
  <c r="A6" i="20"/>
  <c r="A4" i="20"/>
  <c r="A3" i="20"/>
  <c r="A2" i="20"/>
  <c r="A6" i="21" l="1"/>
  <c r="A4" i="21"/>
  <c r="A3" i="21"/>
  <c r="A2" i="21"/>
  <c r="A6" i="22"/>
  <c r="A4" i="22"/>
  <c r="A3" i="22"/>
  <c r="H3" i="22"/>
  <c r="A2" i="22"/>
  <c r="A6" i="23"/>
  <c r="A4" i="23"/>
  <c r="A3" i="23"/>
  <c r="H3" i="23"/>
  <c r="A2" i="23"/>
  <c r="A6" i="24"/>
  <c r="A4" i="24"/>
  <c r="A3" i="24"/>
  <c r="A2" i="24"/>
  <c r="H6" i="25"/>
  <c r="A6" i="25"/>
  <c r="A4" i="25"/>
  <c r="A3" i="25"/>
  <c r="A2" i="25"/>
  <c r="A6" i="26"/>
  <c r="A3" i="26"/>
  <c r="A2" i="26"/>
  <c r="A6" i="27"/>
  <c r="A4" i="27"/>
  <c r="A3" i="27"/>
  <c r="H3" i="27"/>
  <c r="A2" i="27"/>
  <c r="A6" i="28"/>
  <c r="A4" i="28"/>
  <c r="A3" i="28"/>
  <c r="H3" i="28"/>
  <c r="A2" i="28"/>
  <c r="A6" i="29" l="1"/>
  <c r="A4" i="29"/>
  <c r="A3" i="29"/>
  <c r="H3" i="29"/>
  <c r="A2" i="29"/>
  <c r="A6" i="30"/>
  <c r="A4" i="30"/>
  <c r="A2" i="30"/>
  <c r="A6" i="31"/>
  <c r="A4" i="31"/>
  <c r="A3" i="31"/>
  <c r="A2" i="31"/>
  <c r="H2" i="31"/>
  <c r="A6" i="32"/>
  <c r="A4" i="32"/>
  <c r="A3" i="32"/>
  <c r="A2" i="32"/>
  <c r="I6" i="4" l="1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I3" i="4"/>
  <c r="I9" i="4" s="1"/>
  <c r="J3" i="4"/>
  <c r="K3" i="4"/>
  <c r="K9" i="4" s="1"/>
  <c r="L3" i="4"/>
  <c r="L9" i="4" s="1"/>
  <c r="M3" i="4"/>
  <c r="M9" i="4" s="1"/>
  <c r="N3" i="4"/>
  <c r="N9" i="4" s="1"/>
  <c r="O3" i="4"/>
  <c r="O9" i="4" s="1"/>
  <c r="P3" i="4"/>
  <c r="P9" i="4" s="1"/>
  <c r="Q3" i="4"/>
  <c r="Q9" i="4" s="1"/>
  <c r="R3" i="4"/>
  <c r="R9" i="4" s="1"/>
  <c r="S3" i="4"/>
  <c r="S9" i="4" s="1"/>
  <c r="T3" i="4"/>
  <c r="T9" i="4" s="1"/>
  <c r="U3" i="4"/>
  <c r="U9" i="4" s="1"/>
  <c r="V3" i="4"/>
  <c r="V9" i="4" s="1"/>
  <c r="W3" i="4"/>
  <c r="W9" i="4" s="1"/>
  <c r="X3" i="4"/>
  <c r="X9" i="4" s="1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H6" i="4"/>
  <c r="H4" i="4"/>
  <c r="H3" i="4"/>
  <c r="H2" i="4"/>
  <c r="X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I3" i="10"/>
  <c r="J3" i="10"/>
  <c r="K3" i="10"/>
  <c r="L3" i="10"/>
  <c r="L9" i="10" s="1"/>
  <c r="M3" i="10"/>
  <c r="M9" i="10" s="1"/>
  <c r="N3" i="10"/>
  <c r="O3" i="10"/>
  <c r="P3" i="10"/>
  <c r="P9" i="10" s="1"/>
  <c r="Q3" i="10"/>
  <c r="Q9" i="10" s="1"/>
  <c r="R3" i="10"/>
  <c r="S3" i="10"/>
  <c r="T3" i="10"/>
  <c r="T9" i="10" s="1"/>
  <c r="U3" i="10"/>
  <c r="U9" i="10" s="1"/>
  <c r="V3" i="10"/>
  <c r="W3" i="10"/>
  <c r="X3" i="10"/>
  <c r="X9" i="10" s="1"/>
  <c r="I2" i="10"/>
  <c r="J2" i="10"/>
  <c r="K2" i="10"/>
  <c r="L2" i="10"/>
  <c r="M2" i="10"/>
  <c r="N2" i="10"/>
  <c r="O2" i="10"/>
  <c r="P2" i="10"/>
  <c r="Q2" i="10"/>
  <c r="R2" i="10"/>
  <c r="S2" i="10"/>
  <c r="T2" i="10"/>
  <c r="U2" i="10"/>
  <c r="V2" i="10"/>
  <c r="W2" i="10"/>
  <c r="X2" i="10"/>
  <c r="H6" i="10"/>
  <c r="H4" i="10"/>
  <c r="H3" i="10"/>
  <c r="H2" i="10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I3" i="11"/>
  <c r="I9" i="11" s="1"/>
  <c r="J3" i="11"/>
  <c r="K3" i="11"/>
  <c r="K9" i="11" s="1"/>
  <c r="L3" i="11"/>
  <c r="L9" i="11" s="1"/>
  <c r="M3" i="11"/>
  <c r="M9" i="11" s="1"/>
  <c r="N3" i="11"/>
  <c r="N9" i="11" s="1"/>
  <c r="O3" i="11"/>
  <c r="O9" i="11" s="1"/>
  <c r="P3" i="11"/>
  <c r="P9" i="11" s="1"/>
  <c r="Q3" i="11"/>
  <c r="Q9" i="11" s="1"/>
  <c r="R3" i="11"/>
  <c r="R9" i="11" s="1"/>
  <c r="S3" i="11"/>
  <c r="S9" i="11" s="1"/>
  <c r="T3" i="11"/>
  <c r="T9" i="11" s="1"/>
  <c r="U3" i="11"/>
  <c r="U9" i="11" s="1"/>
  <c r="V3" i="11"/>
  <c r="V9" i="11" s="1"/>
  <c r="W3" i="11"/>
  <c r="W9" i="11" s="1"/>
  <c r="X3" i="11"/>
  <c r="X9" i="11" s="1"/>
  <c r="I2" i="11"/>
  <c r="J2" i="11"/>
  <c r="K2" i="11"/>
  <c r="L2" i="11"/>
  <c r="M2" i="11"/>
  <c r="N2" i="11"/>
  <c r="O2" i="11"/>
  <c r="P2" i="11"/>
  <c r="Q2" i="11"/>
  <c r="R2" i="11"/>
  <c r="S2" i="11"/>
  <c r="T2" i="11"/>
  <c r="U2" i="11"/>
  <c r="V2" i="11"/>
  <c r="W2" i="11"/>
  <c r="X2" i="11"/>
  <c r="H6" i="11"/>
  <c r="H4" i="11"/>
  <c r="H3" i="11"/>
  <c r="H2" i="11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I3" i="15"/>
  <c r="I9" i="15" s="1"/>
  <c r="J3" i="15"/>
  <c r="K3" i="15"/>
  <c r="K9" i="15" s="1"/>
  <c r="L3" i="15"/>
  <c r="L9" i="15" s="1"/>
  <c r="M3" i="15"/>
  <c r="M9" i="15" s="1"/>
  <c r="N3" i="15"/>
  <c r="N9" i="15" s="1"/>
  <c r="O3" i="15"/>
  <c r="O9" i="15" s="1"/>
  <c r="P3" i="15"/>
  <c r="P9" i="15" s="1"/>
  <c r="Q3" i="15"/>
  <c r="Q9" i="15" s="1"/>
  <c r="R3" i="15"/>
  <c r="R9" i="15" s="1"/>
  <c r="S3" i="15"/>
  <c r="S9" i="15" s="1"/>
  <c r="T3" i="15"/>
  <c r="T9" i="15" s="1"/>
  <c r="U3" i="15"/>
  <c r="U9" i="15" s="1"/>
  <c r="V3" i="15"/>
  <c r="V9" i="15" s="1"/>
  <c r="W3" i="15"/>
  <c r="W9" i="15" s="1"/>
  <c r="X3" i="15"/>
  <c r="X9" i="15" s="1"/>
  <c r="I2" i="15"/>
  <c r="J2" i="15"/>
  <c r="K2" i="15"/>
  <c r="L2" i="15"/>
  <c r="M2" i="15"/>
  <c r="N2" i="15"/>
  <c r="O2" i="15"/>
  <c r="P2" i="15"/>
  <c r="Q2" i="15"/>
  <c r="R2" i="15"/>
  <c r="S2" i="15"/>
  <c r="T2" i="15"/>
  <c r="U2" i="15"/>
  <c r="V2" i="15"/>
  <c r="W2" i="15"/>
  <c r="X2" i="15"/>
  <c r="H6" i="15"/>
  <c r="H4" i="15"/>
  <c r="H3" i="15"/>
  <c r="H2" i="15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I3" i="16"/>
  <c r="I9" i="16" s="1"/>
  <c r="J3" i="16"/>
  <c r="K3" i="16"/>
  <c r="K9" i="16" s="1"/>
  <c r="L3" i="16"/>
  <c r="L9" i="16" s="1"/>
  <c r="M3" i="16"/>
  <c r="M9" i="16" s="1"/>
  <c r="N3" i="16"/>
  <c r="N9" i="16" s="1"/>
  <c r="O3" i="16"/>
  <c r="O9" i="16" s="1"/>
  <c r="P3" i="16"/>
  <c r="P9" i="16" s="1"/>
  <c r="Q3" i="16"/>
  <c r="Q9" i="16" s="1"/>
  <c r="R3" i="16"/>
  <c r="R9" i="16" s="1"/>
  <c r="S3" i="16"/>
  <c r="S9" i="16" s="1"/>
  <c r="T3" i="16"/>
  <c r="T9" i="16" s="1"/>
  <c r="U3" i="16"/>
  <c r="U9" i="16" s="1"/>
  <c r="V3" i="16"/>
  <c r="V9" i="16" s="1"/>
  <c r="W3" i="16"/>
  <c r="W9" i="16" s="1"/>
  <c r="X3" i="16"/>
  <c r="X9" i="16" s="1"/>
  <c r="I2" i="16"/>
  <c r="J2" i="16"/>
  <c r="K2" i="16"/>
  <c r="L2" i="16"/>
  <c r="M2" i="16"/>
  <c r="N2" i="16"/>
  <c r="O2" i="16"/>
  <c r="P2" i="16"/>
  <c r="Q2" i="16"/>
  <c r="R2" i="16"/>
  <c r="S2" i="16"/>
  <c r="T2" i="16"/>
  <c r="U2" i="16"/>
  <c r="V2" i="16"/>
  <c r="W2" i="16"/>
  <c r="X2" i="16"/>
  <c r="H6" i="16"/>
  <c r="H4" i="16"/>
  <c r="H3" i="16"/>
  <c r="H2" i="16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I3" i="17"/>
  <c r="I9" i="17" s="1"/>
  <c r="J3" i="17"/>
  <c r="K3" i="17"/>
  <c r="K9" i="17" s="1"/>
  <c r="L3" i="17"/>
  <c r="L9" i="17" s="1"/>
  <c r="M3" i="17"/>
  <c r="M9" i="17" s="1"/>
  <c r="N3" i="17"/>
  <c r="N9" i="17" s="1"/>
  <c r="O3" i="17"/>
  <c r="O9" i="17" s="1"/>
  <c r="P3" i="17"/>
  <c r="P9" i="17" s="1"/>
  <c r="Q3" i="17"/>
  <c r="Q9" i="17" s="1"/>
  <c r="R3" i="17"/>
  <c r="R9" i="17" s="1"/>
  <c r="S3" i="17"/>
  <c r="S9" i="17" s="1"/>
  <c r="T3" i="17"/>
  <c r="T9" i="17" s="1"/>
  <c r="U3" i="17"/>
  <c r="U9" i="17" s="1"/>
  <c r="V3" i="17"/>
  <c r="V9" i="17" s="1"/>
  <c r="W3" i="17"/>
  <c r="W9" i="17" s="1"/>
  <c r="X3" i="17"/>
  <c r="X9" i="17" s="1"/>
  <c r="I2" i="17"/>
  <c r="J2" i="17"/>
  <c r="K2" i="17"/>
  <c r="L2" i="17"/>
  <c r="M2" i="17"/>
  <c r="N2" i="17"/>
  <c r="O2" i="17"/>
  <c r="P2" i="17"/>
  <c r="Q2" i="17"/>
  <c r="R2" i="17"/>
  <c r="S2" i="17"/>
  <c r="T2" i="17"/>
  <c r="U2" i="17"/>
  <c r="V2" i="17"/>
  <c r="W2" i="17"/>
  <c r="X2" i="17"/>
  <c r="H6" i="17"/>
  <c r="H4" i="17"/>
  <c r="H3" i="17"/>
  <c r="H2" i="17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I3" i="21"/>
  <c r="I9" i="21" s="1"/>
  <c r="J3" i="21"/>
  <c r="K3" i="21"/>
  <c r="K9" i="21" s="1"/>
  <c r="L3" i="21"/>
  <c r="L9" i="21" s="1"/>
  <c r="M3" i="21"/>
  <c r="M9" i="21" s="1"/>
  <c r="N3" i="21"/>
  <c r="N9" i="21" s="1"/>
  <c r="O3" i="21"/>
  <c r="O9" i="21" s="1"/>
  <c r="P3" i="21"/>
  <c r="P9" i="21" s="1"/>
  <c r="Q3" i="21"/>
  <c r="Q9" i="21" s="1"/>
  <c r="R3" i="21"/>
  <c r="R9" i="21" s="1"/>
  <c r="S3" i="21"/>
  <c r="S9" i="21" s="1"/>
  <c r="T3" i="21"/>
  <c r="T9" i="21" s="1"/>
  <c r="U3" i="21"/>
  <c r="U9" i="21" s="1"/>
  <c r="V3" i="21"/>
  <c r="V9" i="21" s="1"/>
  <c r="W3" i="21"/>
  <c r="W9" i="21" s="1"/>
  <c r="X3" i="21"/>
  <c r="X9" i="21" s="1"/>
  <c r="I2" i="21"/>
  <c r="J2" i="21"/>
  <c r="K2" i="21"/>
  <c r="L2" i="21"/>
  <c r="M2" i="21"/>
  <c r="N2" i="21"/>
  <c r="O2" i="21"/>
  <c r="P2" i="21"/>
  <c r="Q2" i="21"/>
  <c r="R2" i="21"/>
  <c r="S2" i="21"/>
  <c r="T2" i="21"/>
  <c r="U2" i="21"/>
  <c r="V2" i="21"/>
  <c r="W2" i="21"/>
  <c r="X2" i="21"/>
  <c r="H6" i="21"/>
  <c r="H4" i="21"/>
  <c r="H3" i="21"/>
  <c r="H2" i="21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I3" i="25"/>
  <c r="J3" i="25"/>
  <c r="K3" i="25"/>
  <c r="K9" i="25" s="1"/>
  <c r="L3" i="25"/>
  <c r="L9" i="25" s="1"/>
  <c r="M3" i="25"/>
  <c r="M9" i="25" s="1"/>
  <c r="N3" i="25"/>
  <c r="N9" i="25" s="1"/>
  <c r="O3" i="25"/>
  <c r="O9" i="25" s="1"/>
  <c r="P3" i="25"/>
  <c r="P9" i="25" s="1"/>
  <c r="Q3" i="25"/>
  <c r="Q9" i="25" s="1"/>
  <c r="R3" i="25"/>
  <c r="R9" i="25" s="1"/>
  <c r="S3" i="25"/>
  <c r="S9" i="25" s="1"/>
  <c r="T3" i="25"/>
  <c r="T9" i="25" s="1"/>
  <c r="U3" i="25"/>
  <c r="U9" i="25" s="1"/>
  <c r="V3" i="25"/>
  <c r="V9" i="25" s="1"/>
  <c r="W3" i="25"/>
  <c r="W9" i="25" s="1"/>
  <c r="X3" i="25"/>
  <c r="X9" i="25" s="1"/>
  <c r="I2" i="25"/>
  <c r="J2" i="25"/>
  <c r="K2" i="25"/>
  <c r="L2" i="25"/>
  <c r="M2" i="25"/>
  <c r="N2" i="25"/>
  <c r="O2" i="25"/>
  <c r="P2" i="25"/>
  <c r="Q2" i="25"/>
  <c r="R2" i="25"/>
  <c r="S2" i="25"/>
  <c r="T2" i="25"/>
  <c r="U2" i="25"/>
  <c r="V2" i="25"/>
  <c r="W2" i="25"/>
  <c r="X2" i="25"/>
  <c r="H4" i="25"/>
  <c r="H3" i="25"/>
  <c r="H2" i="25"/>
  <c r="I2" i="29"/>
  <c r="H2" i="29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I3" i="30"/>
  <c r="J3" i="30"/>
  <c r="K3" i="30"/>
  <c r="L3" i="30"/>
  <c r="M3" i="30"/>
  <c r="N3" i="30"/>
  <c r="O3" i="30"/>
  <c r="P3" i="30"/>
  <c r="Q3" i="30"/>
  <c r="R3" i="30"/>
  <c r="S3" i="30"/>
  <c r="T3" i="30"/>
  <c r="U3" i="30"/>
  <c r="V3" i="30"/>
  <c r="W3" i="30"/>
  <c r="X3" i="30"/>
  <c r="I2" i="30"/>
  <c r="J2" i="30"/>
  <c r="K2" i="30"/>
  <c r="L2" i="30"/>
  <c r="M2" i="30"/>
  <c r="N2" i="30"/>
  <c r="O2" i="30"/>
  <c r="P2" i="30"/>
  <c r="Q2" i="30"/>
  <c r="R2" i="30"/>
  <c r="S2" i="30"/>
  <c r="T2" i="30"/>
  <c r="U2" i="30"/>
  <c r="V2" i="30"/>
  <c r="W2" i="30"/>
  <c r="X2" i="30"/>
  <c r="H6" i="30"/>
  <c r="H4" i="30"/>
  <c r="H3" i="30"/>
  <c r="H2" i="30"/>
  <c r="I6" i="32"/>
  <c r="J6" i="32"/>
  <c r="K6" i="32"/>
  <c r="L6" i="32"/>
  <c r="M6" i="32"/>
  <c r="N6" i="32"/>
  <c r="O6" i="32"/>
  <c r="P6" i="32"/>
  <c r="Q6" i="32"/>
  <c r="R6" i="32"/>
  <c r="S6" i="32"/>
  <c r="T6" i="32"/>
  <c r="U6" i="32"/>
  <c r="V6" i="32"/>
  <c r="W6" i="32"/>
  <c r="X6" i="32"/>
  <c r="H6" i="32"/>
  <c r="I4" i="32"/>
  <c r="J4" i="32"/>
  <c r="K4" i="32"/>
  <c r="L4" i="32"/>
  <c r="M4" i="32"/>
  <c r="N4" i="32"/>
  <c r="O4" i="32"/>
  <c r="P4" i="32"/>
  <c r="Q4" i="32"/>
  <c r="R4" i="32"/>
  <c r="S4" i="32"/>
  <c r="T4" i="32"/>
  <c r="U4" i="32"/>
  <c r="V4" i="32"/>
  <c r="W4" i="32"/>
  <c r="X4" i="32"/>
  <c r="H4" i="32"/>
  <c r="I2" i="32"/>
  <c r="J2" i="32"/>
  <c r="K2" i="32"/>
  <c r="L2" i="32"/>
  <c r="M2" i="32"/>
  <c r="N2" i="32"/>
  <c r="O2" i="32"/>
  <c r="P2" i="32"/>
  <c r="Q2" i="32"/>
  <c r="R2" i="32"/>
  <c r="S2" i="32"/>
  <c r="T2" i="32"/>
  <c r="U2" i="32"/>
  <c r="V2" i="32"/>
  <c r="W2" i="32"/>
  <c r="X2" i="32"/>
  <c r="H2" i="32"/>
  <c r="I3" i="32"/>
  <c r="J3" i="32"/>
  <c r="K3" i="32"/>
  <c r="L3" i="32"/>
  <c r="M3" i="32"/>
  <c r="N3" i="32"/>
  <c r="O3" i="32"/>
  <c r="P3" i="32"/>
  <c r="Q3" i="32"/>
  <c r="R3" i="32"/>
  <c r="S3" i="32"/>
  <c r="T3" i="32"/>
  <c r="U3" i="32"/>
  <c r="V3" i="32"/>
  <c r="W3" i="32"/>
  <c r="X3" i="32"/>
  <c r="H3" i="32"/>
  <c r="I3" i="31"/>
  <c r="J3" i="31"/>
  <c r="K3" i="31"/>
  <c r="L3" i="31"/>
  <c r="M3" i="31"/>
  <c r="N3" i="31"/>
  <c r="O3" i="31"/>
  <c r="P3" i="31"/>
  <c r="Q3" i="31"/>
  <c r="R3" i="31"/>
  <c r="S3" i="31"/>
  <c r="T3" i="31"/>
  <c r="U3" i="31"/>
  <c r="V3" i="31"/>
  <c r="W3" i="31"/>
  <c r="X3" i="31"/>
  <c r="H3" i="31"/>
  <c r="A6" i="33"/>
  <c r="W9" i="10" l="1"/>
  <c r="S9" i="10"/>
  <c r="O9" i="10"/>
  <c r="H9" i="25"/>
  <c r="V9" i="10"/>
  <c r="R9" i="10"/>
  <c r="N9" i="10"/>
  <c r="K9" i="10"/>
  <c r="J9" i="25"/>
  <c r="J9" i="21"/>
  <c r="J9" i="17"/>
  <c r="J9" i="16"/>
  <c r="J9" i="15"/>
  <c r="J9" i="11"/>
  <c r="J9" i="10"/>
  <c r="J9" i="4"/>
  <c r="H9" i="16"/>
  <c r="H9" i="4"/>
  <c r="I9" i="25"/>
  <c r="I9" i="10"/>
  <c r="H9" i="11"/>
  <c r="H9" i="15"/>
  <c r="H9" i="17"/>
  <c r="H9" i="21"/>
  <c r="H9" i="10"/>
  <c r="A4" i="33"/>
  <c r="H4" i="33"/>
  <c r="A2" i="33"/>
  <c r="H2" i="2"/>
  <c r="F67" i="34" l="1"/>
  <c r="A67" i="34"/>
  <c r="F66" i="34"/>
  <c r="A66" i="34"/>
  <c r="F65" i="34"/>
  <c r="A65" i="34"/>
  <c r="F64" i="34"/>
  <c r="A64" i="34"/>
  <c r="F63" i="34"/>
  <c r="A63" i="34"/>
  <c r="F62" i="34"/>
  <c r="A62" i="34"/>
  <c r="C61" i="34"/>
  <c r="A61" i="34"/>
  <c r="A60" i="34"/>
  <c r="C59" i="34"/>
  <c r="A59" i="34"/>
  <c r="C58" i="34"/>
  <c r="A58" i="34"/>
  <c r="C57" i="34"/>
  <c r="A57" i="34"/>
  <c r="D56" i="34"/>
  <c r="C56" i="34"/>
  <c r="A56" i="34"/>
  <c r="A55" i="34"/>
  <c r="D54" i="34"/>
  <c r="C54" i="34"/>
  <c r="A54" i="34"/>
  <c r="D53" i="34"/>
  <c r="C53" i="34"/>
  <c r="A53" i="34"/>
  <c r="D52" i="34"/>
  <c r="C52" i="34"/>
  <c r="A52" i="34"/>
  <c r="E51" i="34"/>
  <c r="D51" i="34"/>
  <c r="C51" i="34"/>
  <c r="A51" i="34"/>
  <c r="A50" i="34"/>
  <c r="E49" i="34"/>
  <c r="D49" i="34"/>
  <c r="C49" i="34"/>
  <c r="A49" i="34"/>
  <c r="E48" i="34"/>
  <c r="D48" i="34"/>
  <c r="C48" i="34"/>
  <c r="A48" i="34"/>
  <c r="E47" i="34"/>
  <c r="D47" i="34"/>
  <c r="C47" i="34"/>
  <c r="A47" i="34"/>
  <c r="E46" i="34"/>
  <c r="D46" i="34"/>
  <c r="C46" i="34"/>
  <c r="A46" i="34"/>
  <c r="A45" i="34"/>
  <c r="E44" i="34"/>
  <c r="D44" i="34"/>
  <c r="C44" i="34"/>
  <c r="A44" i="34"/>
  <c r="E43" i="34"/>
  <c r="D43" i="34"/>
  <c r="C43" i="34"/>
  <c r="A43" i="34"/>
  <c r="E42" i="34"/>
  <c r="D42" i="34"/>
  <c r="C42" i="34"/>
  <c r="A42" i="34"/>
  <c r="C41" i="34"/>
  <c r="B41" i="34"/>
  <c r="A41" i="34"/>
  <c r="C40" i="34"/>
  <c r="A40" i="34"/>
  <c r="C39" i="34"/>
  <c r="B39" i="34"/>
  <c r="A39" i="34"/>
  <c r="C38" i="34"/>
  <c r="B38" i="34"/>
  <c r="A38" i="34"/>
  <c r="C37" i="34"/>
  <c r="B37" i="34"/>
  <c r="A37" i="34"/>
  <c r="B36" i="34"/>
  <c r="A36" i="34"/>
  <c r="A35" i="34"/>
  <c r="B34" i="34"/>
  <c r="A34" i="34"/>
  <c r="B33" i="34"/>
  <c r="A33" i="34"/>
  <c r="B32" i="34"/>
  <c r="A32" i="34"/>
  <c r="C31" i="34"/>
  <c r="B31" i="34"/>
  <c r="A31" i="34"/>
  <c r="A30" i="34"/>
  <c r="C29" i="34"/>
  <c r="B29" i="34"/>
  <c r="A29" i="34"/>
  <c r="C28" i="34"/>
  <c r="B28" i="34"/>
  <c r="A28" i="34"/>
  <c r="C27" i="34"/>
  <c r="B27" i="34"/>
  <c r="A27" i="34"/>
  <c r="B26" i="34"/>
  <c r="A26" i="34"/>
  <c r="A25" i="34"/>
  <c r="B24" i="34"/>
  <c r="A24" i="34"/>
  <c r="B23" i="34"/>
  <c r="A23" i="34"/>
  <c r="B22" i="34"/>
  <c r="A22" i="34"/>
  <c r="B21" i="34"/>
  <c r="A21" i="34"/>
  <c r="A20" i="34"/>
  <c r="B19" i="34"/>
  <c r="A19" i="34"/>
  <c r="B18" i="34"/>
  <c r="A18" i="34"/>
  <c r="B17" i="34"/>
  <c r="A17" i="34"/>
  <c r="C16" i="34"/>
  <c r="B16" i="34"/>
  <c r="A16" i="34"/>
  <c r="A15" i="34"/>
  <c r="C14" i="34"/>
  <c r="B14" i="34"/>
  <c r="A14" i="34"/>
  <c r="C13" i="34"/>
  <c r="B13" i="34"/>
  <c r="A13" i="34"/>
  <c r="C12" i="34"/>
  <c r="B12" i="34"/>
  <c r="A12" i="34"/>
  <c r="B11" i="34"/>
  <c r="A11" i="34"/>
  <c r="A10" i="34"/>
  <c r="B9" i="34"/>
  <c r="A9" i="34"/>
  <c r="B8" i="34"/>
  <c r="A8" i="34"/>
  <c r="B7" i="34"/>
  <c r="A7" i="34"/>
  <c r="D6" i="34"/>
  <c r="C6" i="34"/>
  <c r="B6" i="34"/>
  <c r="A6" i="34"/>
  <c r="A5" i="34"/>
  <c r="D4" i="34"/>
  <c r="C4" i="34"/>
  <c r="B4" i="34"/>
  <c r="A4" i="34"/>
  <c r="D3" i="34"/>
  <c r="C3" i="34"/>
  <c r="B3" i="34"/>
  <c r="A3" i="34"/>
  <c r="D2" i="34"/>
  <c r="C2" i="34"/>
  <c r="B2" i="34"/>
  <c r="A2" i="34"/>
  <c r="X6" i="33"/>
  <c r="W6" i="33"/>
  <c r="W16" i="1" s="1"/>
  <c r="V6" i="33"/>
  <c r="U6" i="33"/>
  <c r="T6" i="33"/>
  <c r="S6" i="33"/>
  <c r="S16" i="1" s="1"/>
  <c r="R6" i="33"/>
  <c r="Q6" i="33"/>
  <c r="P6" i="33"/>
  <c r="O6" i="33"/>
  <c r="O16" i="1" s="1"/>
  <c r="N6" i="33"/>
  <c r="M6" i="33"/>
  <c r="L6" i="33"/>
  <c r="K6" i="33"/>
  <c r="K16" i="1" s="1"/>
  <c r="J6" i="33"/>
  <c r="I6" i="33"/>
  <c r="H6" i="33"/>
  <c r="X4" i="33"/>
  <c r="X14" i="1" s="1"/>
  <c r="W4" i="33"/>
  <c r="W14" i="1" s="1"/>
  <c r="V4" i="33"/>
  <c r="U4" i="33"/>
  <c r="T4" i="33"/>
  <c r="T14" i="1" s="1"/>
  <c r="S4" i="33"/>
  <c r="R4" i="33"/>
  <c r="Q4" i="33"/>
  <c r="P4" i="33"/>
  <c r="P14" i="1" s="1"/>
  <c r="O4" i="33"/>
  <c r="N4" i="33"/>
  <c r="M4" i="33"/>
  <c r="L4" i="33"/>
  <c r="L14" i="1" s="1"/>
  <c r="K4" i="33"/>
  <c r="J4" i="33"/>
  <c r="I4" i="33"/>
  <c r="X3" i="33"/>
  <c r="X9" i="33" s="1"/>
  <c r="W3" i="33"/>
  <c r="V3" i="33"/>
  <c r="U3" i="33"/>
  <c r="U9" i="33" s="1"/>
  <c r="T3" i="33"/>
  <c r="T9" i="33" s="1"/>
  <c r="S3" i="33"/>
  <c r="S9" i="33" s="1"/>
  <c r="R3" i="33"/>
  <c r="Q3" i="33"/>
  <c r="Q9" i="33" s="1"/>
  <c r="P3" i="33"/>
  <c r="P9" i="33" s="1"/>
  <c r="O3" i="33"/>
  <c r="N3" i="33"/>
  <c r="M3" i="33"/>
  <c r="M9" i="33" s="1"/>
  <c r="L3" i="33"/>
  <c r="L9" i="33" s="1"/>
  <c r="K3" i="33"/>
  <c r="J3" i="33"/>
  <c r="I3" i="33"/>
  <c r="H3" i="33"/>
  <c r="X2" i="33"/>
  <c r="X12" i="1" s="1"/>
  <c r="W2" i="33"/>
  <c r="W12" i="1" s="1"/>
  <c r="V2" i="33"/>
  <c r="U2" i="33"/>
  <c r="T2" i="33"/>
  <c r="T12" i="1" s="1"/>
  <c r="S2" i="33"/>
  <c r="R2" i="33"/>
  <c r="Q2" i="33"/>
  <c r="P2" i="33"/>
  <c r="P12" i="1" s="1"/>
  <c r="O2" i="33"/>
  <c r="N2" i="33"/>
  <c r="M2" i="33"/>
  <c r="L2" i="33"/>
  <c r="L12" i="1" s="1"/>
  <c r="K2" i="33"/>
  <c r="K12" i="1" s="1"/>
  <c r="J2" i="33"/>
  <c r="I2" i="33"/>
  <c r="H2" i="33"/>
  <c r="H5" i="33" s="1"/>
  <c r="H15" i="1" s="1"/>
  <c r="X1" i="33"/>
  <c r="W1" i="33"/>
  <c r="V1" i="33"/>
  <c r="U1" i="33"/>
  <c r="T1" i="33"/>
  <c r="S1" i="33"/>
  <c r="R1" i="33"/>
  <c r="Q1" i="33"/>
  <c r="P1" i="33"/>
  <c r="O1" i="33"/>
  <c r="N1" i="33"/>
  <c r="M1" i="33"/>
  <c r="L1" i="33"/>
  <c r="K1" i="33"/>
  <c r="J1" i="33"/>
  <c r="I1" i="33"/>
  <c r="H1" i="33"/>
  <c r="G1" i="33"/>
  <c r="F1" i="33"/>
  <c r="E1" i="33"/>
  <c r="D1" i="33"/>
  <c r="C1" i="33"/>
  <c r="B1" i="33"/>
  <c r="A1" i="33"/>
  <c r="O4" i="1"/>
  <c r="AA4" i="32"/>
  <c r="S8" i="32"/>
  <c r="O3" i="1"/>
  <c r="K3" i="1"/>
  <c r="X5" i="32"/>
  <c r="X5" i="1" s="1"/>
  <c r="T5" i="32"/>
  <c r="T5" i="1" s="1"/>
  <c r="P5" i="32"/>
  <c r="P5" i="1" s="1"/>
  <c r="L5" i="32"/>
  <c r="L5" i="1" s="1"/>
  <c r="H5" i="32"/>
  <c r="H5" i="1" s="1"/>
  <c r="AF5" i="1" s="1"/>
  <c r="X1" i="32"/>
  <c r="W1" i="32"/>
  <c r="V1" i="32"/>
  <c r="U1" i="32"/>
  <c r="T1" i="32"/>
  <c r="S1" i="32"/>
  <c r="R1" i="32"/>
  <c r="Q1" i="32"/>
  <c r="P1" i="32"/>
  <c r="O1" i="32"/>
  <c r="N1" i="32"/>
  <c r="M1" i="32"/>
  <c r="L1" i="32"/>
  <c r="K1" i="32"/>
  <c r="J1" i="32"/>
  <c r="I1" i="32"/>
  <c r="H1" i="32"/>
  <c r="X6" i="31"/>
  <c r="X156" i="1" s="1"/>
  <c r="W6" i="31"/>
  <c r="V6" i="31"/>
  <c r="U6" i="31"/>
  <c r="U156" i="1" s="1"/>
  <c r="T6" i="31"/>
  <c r="T156" i="1" s="1"/>
  <c r="S6" i="31"/>
  <c r="R6" i="31"/>
  <c r="Q6" i="31"/>
  <c r="Q156" i="1" s="1"/>
  <c r="P6" i="31"/>
  <c r="P156" i="1" s="1"/>
  <c r="O6" i="31"/>
  <c r="N6" i="31"/>
  <c r="M6" i="31"/>
  <c r="M156" i="1" s="1"/>
  <c r="L6" i="31"/>
  <c r="L156" i="1" s="1"/>
  <c r="K6" i="31"/>
  <c r="J6" i="31"/>
  <c r="I6" i="31"/>
  <c r="I156" i="1" s="1"/>
  <c r="H6" i="31"/>
  <c r="X4" i="31"/>
  <c r="X154" i="1" s="1"/>
  <c r="W4" i="31"/>
  <c r="V4" i="31"/>
  <c r="U4" i="31"/>
  <c r="U154" i="1" s="1"/>
  <c r="T4" i="31"/>
  <c r="S4" i="31"/>
  <c r="R4" i="31"/>
  <c r="Q4" i="31"/>
  <c r="Q154" i="1" s="1"/>
  <c r="P4" i="31"/>
  <c r="O4" i="31"/>
  <c r="N4" i="31"/>
  <c r="M4" i="31"/>
  <c r="L4" i="31"/>
  <c r="K4" i="31"/>
  <c r="J4" i="31"/>
  <c r="J154" i="1" s="1"/>
  <c r="I4" i="31"/>
  <c r="H4" i="31"/>
  <c r="V153" i="1"/>
  <c r="R153" i="1"/>
  <c r="N153" i="1"/>
  <c r="J153" i="1"/>
  <c r="X2" i="31"/>
  <c r="W2" i="31"/>
  <c r="W152" i="1" s="1"/>
  <c r="V2" i="31"/>
  <c r="U2" i="31"/>
  <c r="T2" i="31"/>
  <c r="T7" i="31" s="1"/>
  <c r="S2" i="31"/>
  <c r="R2" i="31"/>
  <c r="Q2" i="31"/>
  <c r="P2" i="31"/>
  <c r="O2" i="31"/>
  <c r="N2" i="31"/>
  <c r="M2" i="31"/>
  <c r="L2" i="31"/>
  <c r="L7" i="31" s="1"/>
  <c r="K2" i="31"/>
  <c r="K7" i="31" s="1"/>
  <c r="J2" i="31"/>
  <c r="I2" i="31"/>
  <c r="X1" i="31"/>
  <c r="W1" i="31"/>
  <c r="V1" i="31"/>
  <c r="U1" i="31"/>
  <c r="T1" i="31"/>
  <c r="S1" i="31"/>
  <c r="R1" i="31"/>
  <c r="Q1" i="31"/>
  <c r="P1" i="31"/>
  <c r="O1" i="31"/>
  <c r="N1" i="31"/>
  <c r="M1" i="31"/>
  <c r="L1" i="31"/>
  <c r="K1" i="31"/>
  <c r="J1" i="31"/>
  <c r="I1" i="31"/>
  <c r="H1" i="31"/>
  <c r="G1" i="31"/>
  <c r="F1" i="31"/>
  <c r="E1" i="31"/>
  <c r="D1" i="31"/>
  <c r="C1" i="31"/>
  <c r="B1" i="31"/>
  <c r="A1" i="31"/>
  <c r="W11" i="1"/>
  <c r="S11" i="1"/>
  <c r="O11" i="1"/>
  <c r="K11" i="1"/>
  <c r="X8" i="30"/>
  <c r="T8" i="1"/>
  <c r="P8" i="1"/>
  <c r="L9" i="30"/>
  <c r="H8" i="1"/>
  <c r="X1" i="30"/>
  <c r="W1" i="30"/>
  <c r="V1" i="30"/>
  <c r="U1" i="30"/>
  <c r="T1" i="30"/>
  <c r="S1" i="30"/>
  <c r="R1" i="30"/>
  <c r="Q1" i="30"/>
  <c r="P1" i="30"/>
  <c r="O1" i="30"/>
  <c r="N1" i="30"/>
  <c r="M1" i="30"/>
  <c r="L1" i="30"/>
  <c r="K1" i="30"/>
  <c r="J1" i="30"/>
  <c r="I1" i="30"/>
  <c r="H1" i="30"/>
  <c r="G1" i="30"/>
  <c r="F1" i="30"/>
  <c r="E1" i="30"/>
  <c r="D1" i="30"/>
  <c r="C1" i="30"/>
  <c r="B1" i="30"/>
  <c r="A1" i="30"/>
  <c r="X6" i="29"/>
  <c r="X151" i="1" s="1"/>
  <c r="W6" i="29"/>
  <c r="V6" i="29"/>
  <c r="U6" i="29"/>
  <c r="U151" i="1" s="1"/>
  <c r="T6" i="29"/>
  <c r="T151" i="1" s="1"/>
  <c r="S6" i="29"/>
  <c r="R6" i="29"/>
  <c r="Q6" i="29"/>
  <c r="Q151" i="1" s="1"/>
  <c r="P6" i="29"/>
  <c r="P151" i="1" s="1"/>
  <c r="O6" i="29"/>
  <c r="N6" i="29"/>
  <c r="M6" i="29"/>
  <c r="M151" i="1" s="1"/>
  <c r="L6" i="29"/>
  <c r="L151" i="1" s="1"/>
  <c r="K6" i="29"/>
  <c r="J6" i="29"/>
  <c r="I6" i="29"/>
  <c r="I151" i="1" s="1"/>
  <c r="H6" i="29"/>
  <c r="H151" i="1" s="1"/>
  <c r="X4" i="29"/>
  <c r="W4" i="29"/>
  <c r="V4" i="29"/>
  <c r="V149" i="1" s="1"/>
  <c r="U4" i="29"/>
  <c r="U149" i="1" s="1"/>
  <c r="T4" i="29"/>
  <c r="S4" i="29"/>
  <c r="R4" i="29"/>
  <c r="R149" i="1" s="1"/>
  <c r="Q4" i="29"/>
  <c r="P4" i="29"/>
  <c r="P149" i="1" s="1"/>
  <c r="O4" i="29"/>
  <c r="N4" i="29"/>
  <c r="N149" i="1" s="1"/>
  <c r="M4" i="29"/>
  <c r="L4" i="29"/>
  <c r="K4" i="29"/>
  <c r="J4" i="29"/>
  <c r="J149" i="1" s="1"/>
  <c r="I4" i="29"/>
  <c r="I149" i="1" s="1"/>
  <c r="H4" i="29"/>
  <c r="X3" i="29"/>
  <c r="W3" i="29"/>
  <c r="W148" i="1" s="1"/>
  <c r="V3" i="29"/>
  <c r="V148" i="1" s="1"/>
  <c r="U3" i="29"/>
  <c r="T3" i="29"/>
  <c r="T148" i="1" s="1"/>
  <c r="S3" i="29"/>
  <c r="S148" i="1" s="1"/>
  <c r="R3" i="29"/>
  <c r="R148" i="1" s="1"/>
  <c r="Q3" i="29"/>
  <c r="P3" i="29"/>
  <c r="O3" i="29"/>
  <c r="O148" i="1" s="1"/>
  <c r="N3" i="29"/>
  <c r="M3" i="29"/>
  <c r="L3" i="29"/>
  <c r="L148" i="1" s="1"/>
  <c r="K3" i="29"/>
  <c r="K148" i="1" s="1"/>
  <c r="J3" i="29"/>
  <c r="I3" i="29"/>
  <c r="H7" i="29"/>
  <c r="X2" i="29"/>
  <c r="X147" i="1" s="1"/>
  <c r="W2" i="29"/>
  <c r="V2" i="29"/>
  <c r="U2" i="29"/>
  <c r="T2" i="29"/>
  <c r="S2" i="29"/>
  <c r="R2" i="29"/>
  <c r="Q2" i="29"/>
  <c r="P2" i="29"/>
  <c r="P147" i="1" s="1"/>
  <c r="O2" i="29"/>
  <c r="O147" i="1" s="1"/>
  <c r="N2" i="29"/>
  <c r="M2" i="29"/>
  <c r="L2" i="29"/>
  <c r="K2" i="29"/>
  <c r="J2" i="29"/>
  <c r="X1" i="29"/>
  <c r="W1" i="29"/>
  <c r="V1" i="29"/>
  <c r="U1" i="29"/>
  <c r="T1" i="29"/>
  <c r="S1" i="29"/>
  <c r="R1" i="29"/>
  <c r="Q1" i="29"/>
  <c r="P1" i="29"/>
  <c r="O1" i="29"/>
  <c r="N1" i="29"/>
  <c r="M1" i="29"/>
  <c r="L1" i="29"/>
  <c r="K1" i="29"/>
  <c r="J1" i="29"/>
  <c r="I1" i="29"/>
  <c r="H1" i="29"/>
  <c r="G1" i="29"/>
  <c r="F1" i="29"/>
  <c r="E1" i="29"/>
  <c r="D1" i="29"/>
  <c r="C1" i="29"/>
  <c r="B1" i="29"/>
  <c r="A1" i="29"/>
  <c r="X6" i="28"/>
  <c r="X146" i="1" s="1"/>
  <c r="W6" i="28"/>
  <c r="V6" i="28"/>
  <c r="V146" i="1" s="1"/>
  <c r="U6" i="28"/>
  <c r="U146" i="1" s="1"/>
  <c r="T6" i="28"/>
  <c r="T146" i="1" s="1"/>
  <c r="S6" i="28"/>
  <c r="R6" i="28"/>
  <c r="R146" i="1" s="1"/>
  <c r="Q6" i="28"/>
  <c r="Q146" i="1" s="1"/>
  <c r="P6" i="28"/>
  <c r="P146" i="1" s="1"/>
  <c r="O6" i="28"/>
  <c r="N6" i="28"/>
  <c r="N146" i="1" s="1"/>
  <c r="M6" i="28"/>
  <c r="M146" i="1" s="1"/>
  <c r="L6" i="28"/>
  <c r="L146" i="1" s="1"/>
  <c r="K6" i="28"/>
  <c r="J6" i="28"/>
  <c r="J146" i="1" s="1"/>
  <c r="I6" i="28"/>
  <c r="I146" i="1" s="1"/>
  <c r="H6" i="28"/>
  <c r="X4" i="28"/>
  <c r="W4" i="28"/>
  <c r="W144" i="1" s="1"/>
  <c r="V4" i="28"/>
  <c r="V144" i="1" s="1"/>
  <c r="U4" i="28"/>
  <c r="U144" i="1" s="1"/>
  <c r="T4" i="28"/>
  <c r="S4" i="28"/>
  <c r="S144" i="1" s="1"/>
  <c r="R4" i="28"/>
  <c r="R144" i="1" s="1"/>
  <c r="Q4" i="28"/>
  <c r="Q144" i="1" s="1"/>
  <c r="P4" i="28"/>
  <c r="O4" i="28"/>
  <c r="N4" i="28"/>
  <c r="N144" i="1" s="1"/>
  <c r="M4" i="28"/>
  <c r="M144" i="1" s="1"/>
  <c r="L4" i="28"/>
  <c r="K4" i="28"/>
  <c r="J4" i="28"/>
  <c r="I4" i="28"/>
  <c r="I144" i="1" s="1"/>
  <c r="H4" i="28"/>
  <c r="X3" i="28"/>
  <c r="W3" i="28"/>
  <c r="V3" i="28"/>
  <c r="U3" i="28"/>
  <c r="T3" i="28"/>
  <c r="S3" i="28"/>
  <c r="R3" i="28"/>
  <c r="Q3" i="28"/>
  <c r="P3" i="28"/>
  <c r="O3" i="28"/>
  <c r="N3" i="28"/>
  <c r="M3" i="28"/>
  <c r="L3" i="28"/>
  <c r="K3" i="28"/>
  <c r="J3" i="28"/>
  <c r="J143" i="1" s="1"/>
  <c r="I3" i="28"/>
  <c r="H143" i="1"/>
  <c r="X2" i="28"/>
  <c r="W2" i="28"/>
  <c r="W142" i="1" s="1"/>
  <c r="V2" i="28"/>
  <c r="U2" i="28"/>
  <c r="U142" i="1" s="1"/>
  <c r="T2" i="28"/>
  <c r="S2" i="28"/>
  <c r="S142" i="1" s="1"/>
  <c r="R2" i="28"/>
  <c r="Q2" i="28"/>
  <c r="P2" i="28"/>
  <c r="O2" i="28"/>
  <c r="O142" i="1" s="1"/>
  <c r="N2" i="28"/>
  <c r="M2" i="28"/>
  <c r="M142" i="1" s="1"/>
  <c r="L2" i="28"/>
  <c r="K2" i="28"/>
  <c r="K142" i="1" s="1"/>
  <c r="J2" i="28"/>
  <c r="I2" i="28"/>
  <c r="I5" i="28" s="1"/>
  <c r="I145" i="1" s="1"/>
  <c r="H2" i="28"/>
  <c r="X1" i="28"/>
  <c r="W1" i="28"/>
  <c r="V1" i="28"/>
  <c r="U1" i="28"/>
  <c r="T1" i="28"/>
  <c r="S1" i="28"/>
  <c r="R1" i="28"/>
  <c r="Q1" i="28"/>
  <c r="P1" i="28"/>
  <c r="O1" i="28"/>
  <c r="N1" i="28"/>
  <c r="M1" i="28"/>
  <c r="L1" i="28"/>
  <c r="K1" i="28"/>
  <c r="J1" i="28"/>
  <c r="I1" i="28"/>
  <c r="H1" i="28"/>
  <c r="G1" i="28"/>
  <c r="F1" i="28"/>
  <c r="E1" i="28"/>
  <c r="D1" i="28"/>
  <c r="C1" i="28"/>
  <c r="B1" i="28"/>
  <c r="A1" i="28"/>
  <c r="X6" i="27"/>
  <c r="W6" i="27"/>
  <c r="V6" i="27"/>
  <c r="V141" i="1" s="1"/>
  <c r="U6" i="27"/>
  <c r="T6" i="27"/>
  <c r="S6" i="27"/>
  <c r="R6" i="27"/>
  <c r="R141" i="1" s="1"/>
  <c r="Q6" i="27"/>
  <c r="Q141" i="1" s="1"/>
  <c r="P6" i="27"/>
  <c r="O6" i="27"/>
  <c r="N6" i="27"/>
  <c r="N141" i="1" s="1"/>
  <c r="M6" i="27"/>
  <c r="M141" i="1" s="1"/>
  <c r="L6" i="27"/>
  <c r="K6" i="27"/>
  <c r="J6" i="27"/>
  <c r="J141" i="1" s="1"/>
  <c r="I6" i="27"/>
  <c r="I141" i="1" s="1"/>
  <c r="H6" i="27"/>
  <c r="X4" i="27"/>
  <c r="X139" i="1" s="1"/>
  <c r="W4" i="27"/>
  <c r="W139" i="1" s="1"/>
  <c r="V4" i="27"/>
  <c r="V139" i="1" s="1"/>
  <c r="U4" i="27"/>
  <c r="U139" i="1" s="1"/>
  <c r="T4" i="27"/>
  <c r="S4" i="27"/>
  <c r="S139" i="1" s="1"/>
  <c r="R4" i="27"/>
  <c r="R139" i="1" s="1"/>
  <c r="Q4" i="27"/>
  <c r="Q139" i="1" s="1"/>
  <c r="P4" i="27"/>
  <c r="O4" i="27"/>
  <c r="O139" i="1" s="1"/>
  <c r="N4" i="27"/>
  <c r="N139" i="1" s="1"/>
  <c r="M4" i="27"/>
  <c r="M139" i="1" s="1"/>
  <c r="L4" i="27"/>
  <c r="K4" i="27"/>
  <c r="K139" i="1" s="1"/>
  <c r="J4" i="27"/>
  <c r="J139" i="1" s="1"/>
  <c r="I4" i="27"/>
  <c r="I139" i="1" s="1"/>
  <c r="H4" i="27"/>
  <c r="X3" i="27"/>
  <c r="W3" i="27"/>
  <c r="V3" i="27"/>
  <c r="U3" i="27"/>
  <c r="T3" i="27"/>
  <c r="S3" i="27"/>
  <c r="R3" i="27"/>
  <c r="Q3" i="27"/>
  <c r="P3" i="27"/>
  <c r="O3" i="27"/>
  <c r="N3" i="27"/>
  <c r="M3" i="27"/>
  <c r="L3" i="27"/>
  <c r="K3" i="27"/>
  <c r="J3" i="27"/>
  <c r="J138" i="1" s="1"/>
  <c r="I3" i="27"/>
  <c r="X2" i="27"/>
  <c r="W2" i="27"/>
  <c r="W137" i="1" s="1"/>
  <c r="V2" i="27"/>
  <c r="V137" i="1" s="1"/>
  <c r="U2" i="27"/>
  <c r="U137" i="1" s="1"/>
  <c r="T2" i="27"/>
  <c r="S2" i="27"/>
  <c r="S137" i="1" s="1"/>
  <c r="R2" i="27"/>
  <c r="Q2" i="27"/>
  <c r="Q137" i="1" s="1"/>
  <c r="P2" i="27"/>
  <c r="O2" i="27"/>
  <c r="O137" i="1" s="1"/>
  <c r="N2" i="27"/>
  <c r="M2" i="27"/>
  <c r="M5" i="27" s="1"/>
  <c r="M140" i="1" s="1"/>
  <c r="L2" i="27"/>
  <c r="K2" i="27"/>
  <c r="K137" i="1" s="1"/>
  <c r="J2" i="27"/>
  <c r="I2" i="27"/>
  <c r="I137" i="1" s="1"/>
  <c r="H2" i="27"/>
  <c r="X1" i="27"/>
  <c r="W1" i="27"/>
  <c r="V1" i="27"/>
  <c r="U1" i="27"/>
  <c r="T1" i="27"/>
  <c r="S1" i="27"/>
  <c r="R1" i="27"/>
  <c r="Q1" i="27"/>
  <c r="P1" i="27"/>
  <c r="O1" i="27"/>
  <c r="N1" i="27"/>
  <c r="M1" i="27"/>
  <c r="L1" i="27"/>
  <c r="K1" i="27"/>
  <c r="J1" i="27"/>
  <c r="I1" i="27"/>
  <c r="H1" i="27"/>
  <c r="G1" i="27"/>
  <c r="F1" i="27"/>
  <c r="E1" i="27"/>
  <c r="D1" i="27"/>
  <c r="C1" i="27"/>
  <c r="B1" i="27"/>
  <c r="A1" i="27"/>
  <c r="X6" i="26"/>
  <c r="X136" i="1" s="1"/>
  <c r="W6" i="26"/>
  <c r="V6" i="26"/>
  <c r="V136" i="1" s="1"/>
  <c r="U6" i="26"/>
  <c r="U136" i="1" s="1"/>
  <c r="T6" i="26"/>
  <c r="T136" i="1" s="1"/>
  <c r="S6" i="26"/>
  <c r="R6" i="26"/>
  <c r="R136" i="1" s="1"/>
  <c r="Q6" i="26"/>
  <c r="Q136" i="1" s="1"/>
  <c r="P6" i="26"/>
  <c r="P136" i="1" s="1"/>
  <c r="O6" i="26"/>
  <c r="N6" i="26"/>
  <c r="N136" i="1" s="1"/>
  <c r="M6" i="26"/>
  <c r="M136" i="1" s="1"/>
  <c r="L6" i="26"/>
  <c r="L136" i="1" s="1"/>
  <c r="K6" i="26"/>
  <c r="J6" i="26"/>
  <c r="J136" i="1" s="1"/>
  <c r="I6" i="26"/>
  <c r="I136" i="1" s="1"/>
  <c r="H6" i="26"/>
  <c r="X4" i="26"/>
  <c r="W4" i="26"/>
  <c r="W134" i="1" s="1"/>
  <c r="V4" i="26"/>
  <c r="V134" i="1" s="1"/>
  <c r="U4" i="26"/>
  <c r="U134" i="1" s="1"/>
  <c r="T4" i="26"/>
  <c r="S4" i="26"/>
  <c r="R4" i="26"/>
  <c r="R134" i="1" s="1"/>
  <c r="Q4" i="26"/>
  <c r="Q134" i="1" s="1"/>
  <c r="P4" i="26"/>
  <c r="O4" i="26"/>
  <c r="O134" i="1" s="1"/>
  <c r="N4" i="26"/>
  <c r="N134" i="1" s="1"/>
  <c r="M4" i="26"/>
  <c r="M134" i="1" s="1"/>
  <c r="L4" i="26"/>
  <c r="K4" i="26"/>
  <c r="K134" i="1" s="1"/>
  <c r="J4" i="26"/>
  <c r="J134" i="1" s="1"/>
  <c r="I4" i="26"/>
  <c r="I134" i="1" s="1"/>
  <c r="H4" i="26"/>
  <c r="X3" i="26"/>
  <c r="W3" i="26"/>
  <c r="V3" i="26"/>
  <c r="U3" i="26"/>
  <c r="T3" i="26"/>
  <c r="S3" i="26"/>
  <c r="R3" i="26"/>
  <c r="Q3" i="26"/>
  <c r="P3" i="26"/>
  <c r="O3" i="26"/>
  <c r="N3" i="26"/>
  <c r="M3" i="26"/>
  <c r="L3" i="26"/>
  <c r="K3" i="26"/>
  <c r="J3" i="26"/>
  <c r="J133" i="1" s="1"/>
  <c r="I3" i="26"/>
  <c r="H3" i="26"/>
  <c r="X2" i="26"/>
  <c r="W2" i="26"/>
  <c r="W132" i="1" s="1"/>
  <c r="V2" i="26"/>
  <c r="U2" i="26"/>
  <c r="U132" i="1" s="1"/>
  <c r="T2" i="26"/>
  <c r="T132" i="1" s="1"/>
  <c r="S2" i="26"/>
  <c r="S132" i="1" s="1"/>
  <c r="R2" i="26"/>
  <c r="Q2" i="26"/>
  <c r="Q132" i="1" s="1"/>
  <c r="P2" i="26"/>
  <c r="P132" i="1" s="1"/>
  <c r="O2" i="26"/>
  <c r="O132" i="1" s="1"/>
  <c r="N2" i="26"/>
  <c r="M2" i="26"/>
  <c r="L2" i="26"/>
  <c r="L132" i="1" s="1"/>
  <c r="K2" i="26"/>
  <c r="K132" i="1" s="1"/>
  <c r="J2" i="26"/>
  <c r="I2" i="26"/>
  <c r="I132" i="1" s="1"/>
  <c r="H2" i="26"/>
  <c r="X1" i="26"/>
  <c r="W1" i="26"/>
  <c r="V1" i="26"/>
  <c r="U1" i="26"/>
  <c r="T1" i="26"/>
  <c r="S1" i="26"/>
  <c r="R1" i="26"/>
  <c r="Q1" i="26"/>
  <c r="P1" i="26"/>
  <c r="O1" i="26"/>
  <c r="N1" i="26"/>
  <c r="M1" i="26"/>
  <c r="L1" i="26"/>
  <c r="K1" i="26"/>
  <c r="J1" i="26"/>
  <c r="I1" i="26"/>
  <c r="H1" i="26"/>
  <c r="G1" i="26"/>
  <c r="F1" i="26"/>
  <c r="E1" i="26"/>
  <c r="D1" i="26"/>
  <c r="C1" i="26"/>
  <c r="B1" i="26"/>
  <c r="A1" i="26"/>
  <c r="Y6" i="25"/>
  <c r="U129" i="1"/>
  <c r="Q129" i="1"/>
  <c r="M129" i="1"/>
  <c r="I129" i="1"/>
  <c r="Y4" i="25"/>
  <c r="W128" i="1"/>
  <c r="V128" i="1"/>
  <c r="T7" i="25"/>
  <c r="S128" i="1"/>
  <c r="R128" i="1"/>
  <c r="P128" i="1"/>
  <c r="O128" i="1"/>
  <c r="N128" i="1"/>
  <c r="L128" i="1"/>
  <c r="K128" i="1"/>
  <c r="J128" i="1"/>
  <c r="W127" i="1"/>
  <c r="S127" i="1"/>
  <c r="O127" i="1"/>
  <c r="K127" i="1"/>
  <c r="X1" i="25"/>
  <c r="W1" i="25"/>
  <c r="V1" i="25"/>
  <c r="U1" i="25"/>
  <c r="T1" i="25"/>
  <c r="S1" i="25"/>
  <c r="R1" i="25"/>
  <c r="Q1" i="25"/>
  <c r="P1" i="25"/>
  <c r="O1" i="25"/>
  <c r="N1" i="25"/>
  <c r="M1" i="25"/>
  <c r="L1" i="25"/>
  <c r="K1" i="25"/>
  <c r="J1" i="25"/>
  <c r="I1" i="25"/>
  <c r="H1" i="25"/>
  <c r="G1" i="25"/>
  <c r="F1" i="25"/>
  <c r="E1" i="25"/>
  <c r="D1" i="25"/>
  <c r="C1" i="25"/>
  <c r="B1" i="25"/>
  <c r="A1" i="25"/>
  <c r="X6" i="24"/>
  <c r="X126" i="1" s="1"/>
  <c r="W6" i="24"/>
  <c r="V6" i="24"/>
  <c r="V126" i="1" s="1"/>
  <c r="U6" i="24"/>
  <c r="U126" i="1" s="1"/>
  <c r="T6" i="24"/>
  <c r="T126" i="1" s="1"/>
  <c r="S6" i="24"/>
  <c r="R6" i="24"/>
  <c r="R126" i="1" s="1"/>
  <c r="Q6" i="24"/>
  <c r="Q126" i="1" s="1"/>
  <c r="P6" i="24"/>
  <c r="P126" i="1" s="1"/>
  <c r="O6" i="24"/>
  <c r="N6" i="24"/>
  <c r="N126" i="1" s="1"/>
  <c r="M6" i="24"/>
  <c r="M126" i="1" s="1"/>
  <c r="L6" i="24"/>
  <c r="L126" i="1" s="1"/>
  <c r="K6" i="24"/>
  <c r="J6" i="24"/>
  <c r="J126" i="1" s="1"/>
  <c r="I6" i="24"/>
  <c r="I126" i="1" s="1"/>
  <c r="H6" i="24"/>
  <c r="X4" i="24"/>
  <c r="X124" i="1" s="1"/>
  <c r="W4" i="24"/>
  <c r="V4" i="24"/>
  <c r="V124" i="1" s="1"/>
  <c r="U4" i="24"/>
  <c r="U124" i="1" s="1"/>
  <c r="T4" i="24"/>
  <c r="S4" i="24"/>
  <c r="S124" i="1" s="1"/>
  <c r="R4" i="24"/>
  <c r="R124" i="1" s="1"/>
  <c r="Q4" i="24"/>
  <c r="Q124" i="1" s="1"/>
  <c r="P4" i="24"/>
  <c r="O4" i="24"/>
  <c r="O124" i="1" s="1"/>
  <c r="N4" i="24"/>
  <c r="N124" i="1" s="1"/>
  <c r="M4" i="24"/>
  <c r="M124" i="1" s="1"/>
  <c r="L4" i="24"/>
  <c r="K4" i="24"/>
  <c r="K124" i="1" s="1"/>
  <c r="J4" i="24"/>
  <c r="I4" i="24"/>
  <c r="I124" i="1" s="1"/>
  <c r="H4" i="24"/>
  <c r="X3" i="24"/>
  <c r="X9" i="24" s="1"/>
  <c r="W3" i="24"/>
  <c r="V3" i="24"/>
  <c r="U3" i="24"/>
  <c r="T3" i="24"/>
  <c r="S3" i="24"/>
  <c r="R3" i="24"/>
  <c r="Q3" i="24"/>
  <c r="P3" i="24"/>
  <c r="P9" i="24" s="1"/>
  <c r="O3" i="24"/>
  <c r="N3" i="24"/>
  <c r="M3" i="24"/>
  <c r="L3" i="24"/>
  <c r="K3" i="24"/>
  <c r="J3" i="24"/>
  <c r="J123" i="1" s="1"/>
  <c r="I3" i="24"/>
  <c r="H3" i="24"/>
  <c r="X2" i="24"/>
  <c r="X122" i="1" s="1"/>
  <c r="W2" i="24"/>
  <c r="W122" i="1" s="1"/>
  <c r="V2" i="24"/>
  <c r="U2" i="24"/>
  <c r="T2" i="24"/>
  <c r="T122" i="1" s="1"/>
  <c r="S2" i="24"/>
  <c r="S122" i="1" s="1"/>
  <c r="R2" i="24"/>
  <c r="Q2" i="24"/>
  <c r="Q122" i="1" s="1"/>
  <c r="P2" i="24"/>
  <c r="P122" i="1" s="1"/>
  <c r="O2" i="24"/>
  <c r="O122" i="1" s="1"/>
  <c r="N2" i="24"/>
  <c r="M2" i="24"/>
  <c r="L2" i="24"/>
  <c r="L122" i="1" s="1"/>
  <c r="K2" i="24"/>
  <c r="K122" i="1" s="1"/>
  <c r="J2" i="24"/>
  <c r="I2" i="24"/>
  <c r="I5" i="24" s="1"/>
  <c r="AA5" i="24" s="1"/>
  <c r="H2" i="24"/>
  <c r="H122" i="1" s="1"/>
  <c r="X1" i="24"/>
  <c r="W1" i="24"/>
  <c r="V1" i="24"/>
  <c r="U1" i="24"/>
  <c r="T1" i="24"/>
  <c r="S1" i="24"/>
  <c r="R1" i="24"/>
  <c r="Q1" i="24"/>
  <c r="P1" i="24"/>
  <c r="O1" i="24"/>
  <c r="N1" i="24"/>
  <c r="M1" i="24"/>
  <c r="L1" i="24"/>
  <c r="K1" i="24"/>
  <c r="J1" i="24"/>
  <c r="I1" i="24"/>
  <c r="H1" i="24"/>
  <c r="G1" i="24"/>
  <c r="F1" i="24"/>
  <c r="E1" i="24"/>
  <c r="D1" i="24"/>
  <c r="C1" i="24"/>
  <c r="B1" i="24"/>
  <c r="A1" i="24"/>
  <c r="X6" i="23"/>
  <c r="W6" i="23"/>
  <c r="V6" i="23"/>
  <c r="V121" i="1" s="1"/>
  <c r="U6" i="23"/>
  <c r="U121" i="1" s="1"/>
  <c r="T6" i="23"/>
  <c r="S6" i="23"/>
  <c r="R6" i="23"/>
  <c r="R121" i="1" s="1"/>
  <c r="Q6" i="23"/>
  <c r="Q121" i="1" s="1"/>
  <c r="P6" i="23"/>
  <c r="O6" i="23"/>
  <c r="N6" i="23"/>
  <c r="N121" i="1" s="1"/>
  <c r="M6" i="23"/>
  <c r="M121" i="1" s="1"/>
  <c r="L6" i="23"/>
  <c r="K6" i="23"/>
  <c r="J6" i="23"/>
  <c r="J121" i="1" s="1"/>
  <c r="I6" i="23"/>
  <c r="I121" i="1" s="1"/>
  <c r="H6" i="23"/>
  <c r="X4" i="23"/>
  <c r="W4" i="23"/>
  <c r="W119" i="1" s="1"/>
  <c r="V4" i="23"/>
  <c r="V119" i="1" s="1"/>
  <c r="U4" i="23"/>
  <c r="U119" i="1" s="1"/>
  <c r="T4" i="23"/>
  <c r="S4" i="23"/>
  <c r="S119" i="1" s="1"/>
  <c r="R4" i="23"/>
  <c r="R119" i="1" s="1"/>
  <c r="Q4" i="23"/>
  <c r="Q119" i="1" s="1"/>
  <c r="P4" i="23"/>
  <c r="O4" i="23"/>
  <c r="O119" i="1" s="1"/>
  <c r="N4" i="23"/>
  <c r="N119" i="1" s="1"/>
  <c r="M4" i="23"/>
  <c r="M119" i="1" s="1"/>
  <c r="L4" i="23"/>
  <c r="K4" i="23"/>
  <c r="K119" i="1" s="1"/>
  <c r="J4" i="23"/>
  <c r="J119" i="1" s="1"/>
  <c r="I4" i="23"/>
  <c r="I119" i="1" s="1"/>
  <c r="H4" i="23"/>
  <c r="X3" i="23"/>
  <c r="W3" i="23"/>
  <c r="V3" i="23"/>
  <c r="U3" i="23"/>
  <c r="T3" i="23"/>
  <c r="S3" i="23"/>
  <c r="R3" i="23"/>
  <c r="Q3" i="23"/>
  <c r="P3" i="23"/>
  <c r="P9" i="23" s="1"/>
  <c r="O3" i="23"/>
  <c r="N3" i="23"/>
  <c r="M3" i="23"/>
  <c r="L3" i="23"/>
  <c r="K3" i="23"/>
  <c r="J3" i="23"/>
  <c r="J118" i="1" s="1"/>
  <c r="I3" i="23"/>
  <c r="X2" i="23"/>
  <c r="X117" i="1" s="1"/>
  <c r="W2" i="23"/>
  <c r="W117" i="1" s="1"/>
  <c r="V2" i="23"/>
  <c r="U2" i="23"/>
  <c r="T2" i="23"/>
  <c r="T117" i="1" s="1"/>
  <c r="S2" i="23"/>
  <c r="S117" i="1" s="1"/>
  <c r="R2" i="23"/>
  <c r="Q2" i="23"/>
  <c r="Q117" i="1" s="1"/>
  <c r="P2" i="23"/>
  <c r="P117" i="1" s="1"/>
  <c r="O2" i="23"/>
  <c r="O117" i="1" s="1"/>
  <c r="N2" i="23"/>
  <c r="M2" i="23"/>
  <c r="L2" i="23"/>
  <c r="L117" i="1" s="1"/>
  <c r="K2" i="23"/>
  <c r="K117" i="1" s="1"/>
  <c r="J2" i="23"/>
  <c r="I2" i="23"/>
  <c r="H2" i="23"/>
  <c r="H117" i="1" s="1"/>
  <c r="X1" i="23"/>
  <c r="W1" i="23"/>
  <c r="V1" i="23"/>
  <c r="U1" i="23"/>
  <c r="T1" i="23"/>
  <c r="S1" i="23"/>
  <c r="R1" i="23"/>
  <c r="Q1" i="23"/>
  <c r="P1" i="23"/>
  <c r="O1" i="23"/>
  <c r="N1" i="23"/>
  <c r="M1" i="23"/>
  <c r="L1" i="23"/>
  <c r="K1" i="23"/>
  <c r="J1" i="23"/>
  <c r="I1" i="23"/>
  <c r="H1" i="23"/>
  <c r="G1" i="23"/>
  <c r="F1" i="23"/>
  <c r="E1" i="23"/>
  <c r="D1" i="23"/>
  <c r="C1" i="23"/>
  <c r="B1" i="23"/>
  <c r="A1" i="23"/>
  <c r="X6" i="22"/>
  <c r="X116" i="1" s="1"/>
  <c r="W6" i="22"/>
  <c r="V6" i="22"/>
  <c r="U6" i="22"/>
  <c r="U116" i="1" s="1"/>
  <c r="T6" i="22"/>
  <c r="T116" i="1" s="1"/>
  <c r="S6" i="22"/>
  <c r="R6" i="22"/>
  <c r="R116" i="1" s="1"/>
  <c r="Q6" i="22"/>
  <c r="Q116" i="1" s="1"/>
  <c r="P6" i="22"/>
  <c r="P116" i="1" s="1"/>
  <c r="O6" i="22"/>
  <c r="N6" i="22"/>
  <c r="N116" i="1" s="1"/>
  <c r="M6" i="22"/>
  <c r="M116" i="1" s="1"/>
  <c r="L6" i="22"/>
  <c r="L116" i="1" s="1"/>
  <c r="K6" i="22"/>
  <c r="J6" i="22"/>
  <c r="J116" i="1" s="1"/>
  <c r="I6" i="22"/>
  <c r="I116" i="1" s="1"/>
  <c r="H6" i="22"/>
  <c r="H116" i="1" s="1"/>
  <c r="X4" i="22"/>
  <c r="W4" i="22"/>
  <c r="W114" i="1" s="1"/>
  <c r="V4" i="22"/>
  <c r="V114" i="1" s="1"/>
  <c r="U4" i="22"/>
  <c r="U114" i="1" s="1"/>
  <c r="T4" i="22"/>
  <c r="S4" i="22"/>
  <c r="S114" i="1" s="1"/>
  <c r="R4" i="22"/>
  <c r="R114" i="1" s="1"/>
  <c r="Q4" i="22"/>
  <c r="Q114" i="1" s="1"/>
  <c r="P4" i="22"/>
  <c r="O4" i="22"/>
  <c r="O114" i="1" s="1"/>
  <c r="N4" i="22"/>
  <c r="N114" i="1" s="1"/>
  <c r="M4" i="22"/>
  <c r="L4" i="22"/>
  <c r="K4" i="22"/>
  <c r="K114" i="1" s="1"/>
  <c r="J4" i="22"/>
  <c r="J114" i="1" s="1"/>
  <c r="I4" i="22"/>
  <c r="I114" i="1" s="1"/>
  <c r="H4" i="22"/>
  <c r="X3" i="22"/>
  <c r="W3" i="22"/>
  <c r="V3" i="22"/>
  <c r="U3" i="22"/>
  <c r="T3" i="22"/>
  <c r="S3" i="22"/>
  <c r="R3" i="22"/>
  <c r="Q3" i="22"/>
  <c r="P3" i="22"/>
  <c r="O3" i="22"/>
  <c r="N3" i="22"/>
  <c r="M3" i="22"/>
  <c r="L3" i="22"/>
  <c r="K3" i="22"/>
  <c r="J3" i="22"/>
  <c r="J113" i="1" s="1"/>
  <c r="I3" i="22"/>
  <c r="X2" i="22"/>
  <c r="X112" i="1" s="1"/>
  <c r="W2" i="22"/>
  <c r="W112" i="1" s="1"/>
  <c r="V2" i="22"/>
  <c r="U2" i="22"/>
  <c r="T2" i="22"/>
  <c r="T112" i="1" s="1"/>
  <c r="S2" i="22"/>
  <c r="R2" i="22"/>
  <c r="Q2" i="22"/>
  <c r="P2" i="22"/>
  <c r="P112" i="1" s="1"/>
  <c r="O2" i="22"/>
  <c r="N2" i="22"/>
  <c r="M2" i="22"/>
  <c r="L2" i="22"/>
  <c r="L112" i="1" s="1"/>
  <c r="K2" i="22"/>
  <c r="K7" i="22" s="1"/>
  <c r="J2" i="22"/>
  <c r="I2" i="22"/>
  <c r="H2" i="22"/>
  <c r="H112" i="1" s="1"/>
  <c r="X1" i="22"/>
  <c r="W1" i="22"/>
  <c r="V1" i="22"/>
  <c r="U1" i="22"/>
  <c r="T1" i="22"/>
  <c r="S1" i="22"/>
  <c r="R1" i="22"/>
  <c r="Q1" i="22"/>
  <c r="P1" i="22"/>
  <c r="O1" i="22"/>
  <c r="N1" i="22"/>
  <c r="M1" i="22"/>
  <c r="L1" i="22"/>
  <c r="K1" i="22"/>
  <c r="J1" i="22"/>
  <c r="I1" i="22"/>
  <c r="H1" i="22"/>
  <c r="G1" i="22"/>
  <c r="F1" i="22"/>
  <c r="E1" i="22"/>
  <c r="D1" i="22"/>
  <c r="C1" i="22"/>
  <c r="B1" i="22"/>
  <c r="A1" i="22"/>
  <c r="X7" i="21"/>
  <c r="V108" i="1"/>
  <c r="T108" i="1"/>
  <c r="R108" i="1"/>
  <c r="N108" i="1"/>
  <c r="J108" i="1"/>
  <c r="H7" i="21"/>
  <c r="X107" i="1"/>
  <c r="W107" i="1"/>
  <c r="T107" i="1"/>
  <c r="S107" i="1"/>
  <c r="P107" i="1"/>
  <c r="H107" i="1"/>
  <c r="X1" i="21"/>
  <c r="W1" i="21"/>
  <c r="V1" i="21"/>
  <c r="U1" i="21"/>
  <c r="T1" i="21"/>
  <c r="S1" i="21"/>
  <c r="R1" i="21"/>
  <c r="Q1" i="21"/>
  <c r="P1" i="21"/>
  <c r="O1" i="21"/>
  <c r="N1" i="21"/>
  <c r="M1" i="21"/>
  <c r="L1" i="21"/>
  <c r="K1" i="21"/>
  <c r="J1" i="21"/>
  <c r="I1" i="21"/>
  <c r="H1" i="21"/>
  <c r="G1" i="21"/>
  <c r="F1" i="21"/>
  <c r="E1" i="21"/>
  <c r="D1" i="21"/>
  <c r="C1" i="21"/>
  <c r="B1" i="21"/>
  <c r="A1" i="21"/>
  <c r="X6" i="20"/>
  <c r="X106" i="1" s="1"/>
  <c r="W6" i="20"/>
  <c r="V6" i="20"/>
  <c r="U6" i="20"/>
  <c r="U106" i="1" s="1"/>
  <c r="T6" i="20"/>
  <c r="T106" i="1" s="1"/>
  <c r="S6" i="20"/>
  <c r="R6" i="20"/>
  <c r="R106" i="1" s="1"/>
  <c r="Q6" i="20"/>
  <c r="Q106" i="1" s="1"/>
  <c r="P6" i="20"/>
  <c r="P106" i="1" s="1"/>
  <c r="O6" i="20"/>
  <c r="N6" i="20"/>
  <c r="N106" i="1" s="1"/>
  <c r="M6" i="20"/>
  <c r="M106" i="1" s="1"/>
  <c r="L6" i="20"/>
  <c r="L106" i="1" s="1"/>
  <c r="K6" i="20"/>
  <c r="J6" i="20"/>
  <c r="J106" i="1" s="1"/>
  <c r="I6" i="20"/>
  <c r="I106" i="1" s="1"/>
  <c r="H6" i="20"/>
  <c r="H106" i="1" s="1"/>
  <c r="AC106" i="1" s="1"/>
  <c r="X4" i="20"/>
  <c r="W4" i="20"/>
  <c r="W104" i="1" s="1"/>
  <c r="V4" i="20"/>
  <c r="V104" i="1" s="1"/>
  <c r="U4" i="20"/>
  <c r="U104" i="1" s="1"/>
  <c r="T4" i="20"/>
  <c r="S4" i="20"/>
  <c r="S104" i="1" s="1"/>
  <c r="R4" i="20"/>
  <c r="R104" i="1" s="1"/>
  <c r="Q4" i="20"/>
  <c r="Q104" i="1" s="1"/>
  <c r="P4" i="20"/>
  <c r="P104" i="1" s="1"/>
  <c r="O4" i="20"/>
  <c r="O104" i="1" s="1"/>
  <c r="N4" i="20"/>
  <c r="N104" i="1" s="1"/>
  <c r="M4" i="20"/>
  <c r="M104" i="1" s="1"/>
  <c r="L4" i="20"/>
  <c r="K4" i="20"/>
  <c r="K104" i="1" s="1"/>
  <c r="J4" i="20"/>
  <c r="J104" i="1" s="1"/>
  <c r="I4" i="20"/>
  <c r="I104" i="1" s="1"/>
  <c r="H4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J103" i="1" s="1"/>
  <c r="I3" i="20"/>
  <c r="H3" i="20"/>
  <c r="H103" i="1" s="1"/>
  <c r="X2" i="20"/>
  <c r="X102" i="1" s="1"/>
  <c r="W2" i="20"/>
  <c r="W102" i="1" s="1"/>
  <c r="V2" i="20"/>
  <c r="U2" i="20"/>
  <c r="T2" i="20"/>
  <c r="T102" i="1" s="1"/>
  <c r="S2" i="20"/>
  <c r="S102" i="1" s="1"/>
  <c r="R2" i="20"/>
  <c r="Q2" i="20"/>
  <c r="Q102" i="1" s="1"/>
  <c r="P2" i="20"/>
  <c r="P102" i="1" s="1"/>
  <c r="O2" i="20"/>
  <c r="N2" i="20"/>
  <c r="M2" i="20"/>
  <c r="L2" i="20"/>
  <c r="L102" i="1" s="1"/>
  <c r="K2" i="20"/>
  <c r="K102" i="1" s="1"/>
  <c r="J2" i="20"/>
  <c r="I2" i="20"/>
  <c r="I102" i="1" s="1"/>
  <c r="H2" i="20"/>
  <c r="H102" i="1" s="1"/>
  <c r="X1" i="20"/>
  <c r="W1" i="20"/>
  <c r="V1" i="20"/>
  <c r="U1" i="20"/>
  <c r="T1" i="20"/>
  <c r="S1" i="20"/>
  <c r="R1" i="20"/>
  <c r="Q1" i="20"/>
  <c r="P1" i="20"/>
  <c r="O1" i="20"/>
  <c r="N1" i="20"/>
  <c r="M1" i="20"/>
  <c r="L1" i="20"/>
  <c r="K1" i="20"/>
  <c r="J1" i="20"/>
  <c r="I1" i="20"/>
  <c r="H1" i="20"/>
  <c r="G1" i="20"/>
  <c r="F1" i="20"/>
  <c r="E1" i="20"/>
  <c r="D1" i="20"/>
  <c r="C1" i="20"/>
  <c r="B1" i="20"/>
  <c r="A1" i="20"/>
  <c r="X6" i="19"/>
  <c r="X101" i="1" s="1"/>
  <c r="W6" i="19"/>
  <c r="V6" i="19"/>
  <c r="V101" i="1" s="1"/>
  <c r="U6" i="19"/>
  <c r="U101" i="1" s="1"/>
  <c r="T6" i="19"/>
  <c r="T101" i="1" s="1"/>
  <c r="S6" i="19"/>
  <c r="R6" i="19"/>
  <c r="R101" i="1" s="1"/>
  <c r="Q6" i="19"/>
  <c r="Q101" i="1" s="1"/>
  <c r="P6" i="19"/>
  <c r="P101" i="1" s="1"/>
  <c r="O6" i="19"/>
  <c r="N6" i="19"/>
  <c r="N101" i="1" s="1"/>
  <c r="M6" i="19"/>
  <c r="M101" i="1" s="1"/>
  <c r="L6" i="19"/>
  <c r="L101" i="1" s="1"/>
  <c r="K6" i="19"/>
  <c r="J6" i="19"/>
  <c r="I6" i="19"/>
  <c r="I101" i="1" s="1"/>
  <c r="H6" i="19"/>
  <c r="H101" i="1" s="1"/>
  <c r="X4" i="19"/>
  <c r="W4" i="19"/>
  <c r="W99" i="1" s="1"/>
  <c r="V4" i="19"/>
  <c r="V99" i="1" s="1"/>
  <c r="U4" i="19"/>
  <c r="U99" i="1" s="1"/>
  <c r="T4" i="19"/>
  <c r="S4" i="19"/>
  <c r="S99" i="1" s="1"/>
  <c r="R4" i="19"/>
  <c r="R99" i="1" s="1"/>
  <c r="Q4" i="19"/>
  <c r="P4" i="19"/>
  <c r="O4" i="19"/>
  <c r="O99" i="1" s="1"/>
  <c r="N4" i="19"/>
  <c r="N99" i="1" s="1"/>
  <c r="M4" i="19"/>
  <c r="L4" i="19"/>
  <c r="K4" i="19"/>
  <c r="K99" i="1" s="1"/>
  <c r="J4" i="19"/>
  <c r="J99" i="1" s="1"/>
  <c r="I4" i="19"/>
  <c r="I99" i="1" s="1"/>
  <c r="H4" i="19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K3" i="19"/>
  <c r="K9" i="19" s="1"/>
  <c r="J3" i="19"/>
  <c r="I3" i="19"/>
  <c r="X2" i="19"/>
  <c r="X97" i="1" s="1"/>
  <c r="W2" i="19"/>
  <c r="V2" i="19"/>
  <c r="V97" i="1" s="1"/>
  <c r="U2" i="19"/>
  <c r="T2" i="19"/>
  <c r="T97" i="1" s="1"/>
  <c r="S2" i="19"/>
  <c r="S97" i="1" s="1"/>
  <c r="R2" i="19"/>
  <c r="R97" i="1" s="1"/>
  <c r="Q2" i="19"/>
  <c r="P2" i="19"/>
  <c r="P97" i="1" s="1"/>
  <c r="O2" i="19"/>
  <c r="O7" i="19" s="1"/>
  <c r="N2" i="19"/>
  <c r="N97" i="1" s="1"/>
  <c r="M2" i="19"/>
  <c r="L2" i="19"/>
  <c r="L97" i="1" s="1"/>
  <c r="K2" i="19"/>
  <c r="K7" i="19" s="1"/>
  <c r="J2" i="19"/>
  <c r="I2" i="19"/>
  <c r="H2" i="19"/>
  <c r="H97" i="1" s="1"/>
  <c r="X1" i="19"/>
  <c r="W1" i="19"/>
  <c r="V1" i="19"/>
  <c r="U1" i="19"/>
  <c r="T1" i="19"/>
  <c r="S1" i="19"/>
  <c r="R1" i="19"/>
  <c r="Q1" i="19"/>
  <c r="P1" i="19"/>
  <c r="O1" i="19"/>
  <c r="N1" i="19"/>
  <c r="M1" i="19"/>
  <c r="L1" i="19"/>
  <c r="K1" i="19"/>
  <c r="J1" i="19"/>
  <c r="I1" i="19"/>
  <c r="H1" i="19"/>
  <c r="G1" i="19"/>
  <c r="F1" i="19"/>
  <c r="E1" i="19"/>
  <c r="D1" i="19"/>
  <c r="C1" i="19"/>
  <c r="B1" i="19"/>
  <c r="A1" i="19"/>
  <c r="X6" i="18"/>
  <c r="X96" i="1" s="1"/>
  <c r="W6" i="18"/>
  <c r="W96" i="1" s="1"/>
  <c r="V6" i="18"/>
  <c r="V96" i="1" s="1"/>
  <c r="U6" i="18"/>
  <c r="U96" i="1" s="1"/>
  <c r="T6" i="18"/>
  <c r="T96" i="1" s="1"/>
  <c r="S6" i="18"/>
  <c r="S96" i="1" s="1"/>
  <c r="R6" i="18"/>
  <c r="Q6" i="18"/>
  <c r="Q96" i="1" s="1"/>
  <c r="P6" i="18"/>
  <c r="P96" i="1" s="1"/>
  <c r="O6" i="18"/>
  <c r="O96" i="1" s="1"/>
  <c r="N6" i="18"/>
  <c r="M6" i="18"/>
  <c r="M96" i="1" s="1"/>
  <c r="L6" i="18"/>
  <c r="L96" i="1" s="1"/>
  <c r="K6" i="18"/>
  <c r="J6" i="18"/>
  <c r="I6" i="18"/>
  <c r="I96" i="1" s="1"/>
  <c r="X4" i="18"/>
  <c r="W4" i="18"/>
  <c r="W94" i="1" s="1"/>
  <c r="V4" i="18"/>
  <c r="V94" i="1" s="1"/>
  <c r="U4" i="18"/>
  <c r="U94" i="1" s="1"/>
  <c r="T4" i="18"/>
  <c r="T94" i="1" s="1"/>
  <c r="S4" i="18"/>
  <c r="S94" i="1" s="1"/>
  <c r="R4" i="18"/>
  <c r="Q4" i="18"/>
  <c r="Q94" i="1" s="1"/>
  <c r="P4" i="18"/>
  <c r="P94" i="1" s="1"/>
  <c r="O4" i="18"/>
  <c r="O94" i="1" s="1"/>
  <c r="N4" i="18"/>
  <c r="N94" i="1" s="1"/>
  <c r="M4" i="18"/>
  <c r="M94" i="1" s="1"/>
  <c r="L4" i="18"/>
  <c r="L94" i="1" s="1"/>
  <c r="K4" i="18"/>
  <c r="K94" i="1" s="1"/>
  <c r="J4" i="18"/>
  <c r="I4" i="18"/>
  <c r="I94" i="1" s="1"/>
  <c r="H4" i="18"/>
  <c r="X3" i="18"/>
  <c r="W3" i="18"/>
  <c r="V3" i="18"/>
  <c r="V9" i="18" s="1"/>
  <c r="U3" i="18"/>
  <c r="U9" i="18" s="1"/>
  <c r="T3" i="18"/>
  <c r="S3" i="18"/>
  <c r="R3" i="18"/>
  <c r="R9" i="18" s="1"/>
  <c r="Q3" i="18"/>
  <c r="Q9" i="18" s="1"/>
  <c r="P3" i="18"/>
  <c r="O3" i="18"/>
  <c r="N3" i="18"/>
  <c r="N9" i="18" s="1"/>
  <c r="M3" i="18"/>
  <c r="M9" i="18" s="1"/>
  <c r="L3" i="18"/>
  <c r="K3" i="18"/>
  <c r="J3" i="18"/>
  <c r="J93" i="1" s="1"/>
  <c r="I3" i="18"/>
  <c r="I9" i="18" s="1"/>
  <c r="H3" i="18"/>
  <c r="X2" i="18"/>
  <c r="X92" i="1" s="1"/>
  <c r="W2" i="18"/>
  <c r="W92" i="1" s="1"/>
  <c r="V2" i="18"/>
  <c r="V5" i="18" s="1"/>
  <c r="V95" i="1" s="1"/>
  <c r="U2" i="18"/>
  <c r="T2" i="18"/>
  <c r="T92" i="1" s="1"/>
  <c r="S2" i="18"/>
  <c r="S92" i="1" s="1"/>
  <c r="R2" i="18"/>
  <c r="R5" i="18" s="1"/>
  <c r="R95" i="1" s="1"/>
  <c r="Q2" i="18"/>
  <c r="P2" i="18"/>
  <c r="P92" i="1" s="1"/>
  <c r="O2" i="18"/>
  <c r="N2" i="18"/>
  <c r="N5" i="18" s="1"/>
  <c r="N95" i="1" s="1"/>
  <c r="M2" i="18"/>
  <c r="M92" i="1" s="1"/>
  <c r="L2" i="18"/>
  <c r="L92" i="1" s="1"/>
  <c r="K2" i="18"/>
  <c r="K7" i="18" s="1"/>
  <c r="J2" i="18"/>
  <c r="J5" i="18" s="1"/>
  <c r="J95" i="1" s="1"/>
  <c r="I2" i="18"/>
  <c r="I92" i="1" s="1"/>
  <c r="H2" i="18"/>
  <c r="H92" i="1" s="1"/>
  <c r="X1" i="18"/>
  <c r="W1" i="18"/>
  <c r="V1" i="18"/>
  <c r="U1" i="18"/>
  <c r="T1" i="18"/>
  <c r="S1" i="18"/>
  <c r="R1" i="18"/>
  <c r="Q1" i="18"/>
  <c r="P1" i="18"/>
  <c r="O1" i="18"/>
  <c r="N1" i="18"/>
  <c r="M1" i="18"/>
  <c r="L1" i="18"/>
  <c r="K1" i="18"/>
  <c r="J1" i="18"/>
  <c r="I1" i="18"/>
  <c r="H1" i="18"/>
  <c r="G1" i="18"/>
  <c r="F1" i="18"/>
  <c r="E1" i="18"/>
  <c r="D1" i="18"/>
  <c r="C1" i="18"/>
  <c r="B1" i="18"/>
  <c r="A1" i="18"/>
  <c r="U89" i="1"/>
  <c r="Q89" i="1"/>
  <c r="M89" i="1"/>
  <c r="I89" i="1"/>
  <c r="AB4" i="17"/>
  <c r="W88" i="1"/>
  <c r="P7" i="17"/>
  <c r="O88" i="1"/>
  <c r="X87" i="1"/>
  <c r="W87" i="1"/>
  <c r="T87" i="1"/>
  <c r="S87" i="1"/>
  <c r="P87" i="1"/>
  <c r="H87" i="1"/>
  <c r="X1" i="17"/>
  <c r="W1" i="17"/>
  <c r="V1" i="17"/>
  <c r="U1" i="17"/>
  <c r="T1" i="17"/>
  <c r="S1" i="17"/>
  <c r="R1" i="17"/>
  <c r="Q1" i="17"/>
  <c r="P1" i="17"/>
  <c r="O1" i="17"/>
  <c r="N1" i="17"/>
  <c r="M1" i="17"/>
  <c r="L1" i="17"/>
  <c r="K1" i="17"/>
  <c r="J1" i="17"/>
  <c r="I1" i="17"/>
  <c r="H1" i="17"/>
  <c r="G1" i="17"/>
  <c r="F1" i="17"/>
  <c r="E1" i="17"/>
  <c r="D1" i="17"/>
  <c r="C1" i="17"/>
  <c r="B1" i="17"/>
  <c r="A1" i="17"/>
  <c r="U79" i="1"/>
  <c r="Q79" i="1"/>
  <c r="M79" i="1"/>
  <c r="I79" i="1"/>
  <c r="Y4" i="16"/>
  <c r="S78" i="1"/>
  <c r="L78" i="1"/>
  <c r="K78" i="1"/>
  <c r="H7" i="16"/>
  <c r="X77" i="1"/>
  <c r="W77" i="1"/>
  <c r="T77" i="1"/>
  <c r="S77" i="1"/>
  <c r="P77" i="1"/>
  <c r="L77" i="1"/>
  <c r="H77" i="1"/>
  <c r="X1" i="16"/>
  <c r="W1" i="16"/>
  <c r="V1" i="16"/>
  <c r="U1" i="16"/>
  <c r="T1" i="16"/>
  <c r="S1" i="16"/>
  <c r="R1" i="16"/>
  <c r="Q1" i="16"/>
  <c r="P1" i="16"/>
  <c r="O1" i="16"/>
  <c r="N1" i="16"/>
  <c r="M1" i="16"/>
  <c r="L1" i="16"/>
  <c r="K1" i="16"/>
  <c r="J1" i="16"/>
  <c r="I1" i="16"/>
  <c r="H1" i="16"/>
  <c r="G1" i="16"/>
  <c r="F1" i="16"/>
  <c r="E1" i="16"/>
  <c r="D1" i="16"/>
  <c r="C1" i="16"/>
  <c r="B1" i="16"/>
  <c r="A1" i="16"/>
  <c r="Y6" i="15"/>
  <c r="U84" i="1"/>
  <c r="Q84" i="1"/>
  <c r="M84" i="1"/>
  <c r="I84" i="1"/>
  <c r="AB4" i="15"/>
  <c r="W83" i="1"/>
  <c r="P83" i="1"/>
  <c r="O83" i="1"/>
  <c r="H7" i="15"/>
  <c r="X82" i="1"/>
  <c r="W82" i="1"/>
  <c r="V5" i="15"/>
  <c r="V85" i="1" s="1"/>
  <c r="T82" i="1"/>
  <c r="S82" i="1"/>
  <c r="R5" i="15"/>
  <c r="R85" i="1" s="1"/>
  <c r="P82" i="1"/>
  <c r="N5" i="15"/>
  <c r="N85" i="1" s="1"/>
  <c r="L82" i="1"/>
  <c r="J5" i="15"/>
  <c r="J85" i="1" s="1"/>
  <c r="H82" i="1"/>
  <c r="X1" i="15"/>
  <c r="W1" i="15"/>
  <c r="V1" i="15"/>
  <c r="U1" i="15"/>
  <c r="T1" i="15"/>
  <c r="S1" i="15"/>
  <c r="R1" i="15"/>
  <c r="Q1" i="15"/>
  <c r="P1" i="15"/>
  <c r="O1" i="15"/>
  <c r="N1" i="15"/>
  <c r="M1" i="15"/>
  <c r="L1" i="15"/>
  <c r="K1" i="15"/>
  <c r="J1" i="15"/>
  <c r="I1" i="15"/>
  <c r="H1" i="15"/>
  <c r="G1" i="15"/>
  <c r="F1" i="15"/>
  <c r="E1" i="15"/>
  <c r="D1" i="15"/>
  <c r="C1" i="15"/>
  <c r="B1" i="15"/>
  <c r="A1" i="15"/>
  <c r="X6" i="14"/>
  <c r="W6" i="14"/>
  <c r="V6" i="14"/>
  <c r="V36" i="1" s="1"/>
  <c r="U6" i="14"/>
  <c r="U36" i="1" s="1"/>
  <c r="T6" i="14"/>
  <c r="S6" i="14"/>
  <c r="R6" i="14"/>
  <c r="R36" i="1" s="1"/>
  <c r="Q6" i="14"/>
  <c r="Q36" i="1" s="1"/>
  <c r="P6" i="14"/>
  <c r="O6" i="14"/>
  <c r="N6" i="14"/>
  <c r="N36" i="1" s="1"/>
  <c r="M6" i="14"/>
  <c r="M36" i="1" s="1"/>
  <c r="L6" i="14"/>
  <c r="K6" i="14"/>
  <c r="J6" i="14"/>
  <c r="J36" i="1" s="1"/>
  <c r="I6" i="14"/>
  <c r="I36" i="1" s="1"/>
  <c r="H6" i="14"/>
  <c r="X4" i="14"/>
  <c r="W4" i="14"/>
  <c r="W5" i="14" s="1"/>
  <c r="W35" i="1" s="1"/>
  <c r="V4" i="14"/>
  <c r="V34" i="1" s="1"/>
  <c r="U4" i="14"/>
  <c r="T4" i="14"/>
  <c r="S4" i="14"/>
  <c r="S5" i="14" s="1"/>
  <c r="S35" i="1" s="1"/>
  <c r="R4" i="14"/>
  <c r="R34" i="1" s="1"/>
  <c r="Q4" i="14"/>
  <c r="P4" i="14"/>
  <c r="O4" i="14"/>
  <c r="O34" i="1" s="1"/>
  <c r="N4" i="14"/>
  <c r="N34" i="1" s="1"/>
  <c r="M4" i="14"/>
  <c r="L4" i="14"/>
  <c r="K4" i="14"/>
  <c r="K34" i="1" s="1"/>
  <c r="J4" i="14"/>
  <c r="J34" i="1" s="1"/>
  <c r="I4" i="14"/>
  <c r="H4" i="14"/>
  <c r="X3" i="14"/>
  <c r="W3" i="14"/>
  <c r="V3" i="14"/>
  <c r="U3" i="14"/>
  <c r="T3" i="14"/>
  <c r="S3" i="14"/>
  <c r="R3" i="14"/>
  <c r="Q3" i="14"/>
  <c r="P3" i="14"/>
  <c r="P9" i="14" s="1"/>
  <c r="O3" i="14"/>
  <c r="N3" i="14"/>
  <c r="M3" i="14"/>
  <c r="L3" i="14"/>
  <c r="K3" i="14"/>
  <c r="J3" i="14"/>
  <c r="J33" i="1" s="1"/>
  <c r="I3" i="14"/>
  <c r="H3" i="14"/>
  <c r="X2" i="14"/>
  <c r="X32" i="1" s="1"/>
  <c r="W2" i="14"/>
  <c r="W32" i="1" s="1"/>
  <c r="V2" i="14"/>
  <c r="U2" i="14"/>
  <c r="U32" i="1" s="1"/>
  <c r="T2" i="14"/>
  <c r="T32" i="1" s="1"/>
  <c r="S2" i="14"/>
  <c r="S32" i="1" s="1"/>
  <c r="R2" i="14"/>
  <c r="Q2" i="14"/>
  <c r="P2" i="14"/>
  <c r="P32" i="1" s="1"/>
  <c r="O2" i="14"/>
  <c r="N2" i="14"/>
  <c r="M2" i="14"/>
  <c r="M32" i="1" s="1"/>
  <c r="L2" i="14"/>
  <c r="L32" i="1" s="1"/>
  <c r="K2" i="14"/>
  <c r="K32" i="1" s="1"/>
  <c r="J2" i="14"/>
  <c r="I2" i="14"/>
  <c r="I32" i="1" s="1"/>
  <c r="H2" i="14"/>
  <c r="H32" i="1" s="1"/>
  <c r="X1" i="14"/>
  <c r="W1" i="14"/>
  <c r="V1" i="14"/>
  <c r="U1" i="14"/>
  <c r="T1" i="14"/>
  <c r="S1" i="14"/>
  <c r="R1" i="14"/>
  <c r="Q1" i="14"/>
  <c r="P1" i="14"/>
  <c r="O1" i="14"/>
  <c r="N1" i="14"/>
  <c r="M1" i="14"/>
  <c r="L1" i="14"/>
  <c r="K1" i="14"/>
  <c r="J1" i="14"/>
  <c r="I1" i="14"/>
  <c r="H1" i="14"/>
  <c r="G1" i="14"/>
  <c r="F1" i="14"/>
  <c r="E1" i="14"/>
  <c r="D1" i="14"/>
  <c r="C1" i="14"/>
  <c r="B1" i="14"/>
  <c r="A1" i="14"/>
  <c r="X6" i="13"/>
  <c r="W6" i="13"/>
  <c r="V6" i="13"/>
  <c r="V76" i="1" s="1"/>
  <c r="U6" i="13"/>
  <c r="U76" i="1" s="1"/>
  <c r="T6" i="13"/>
  <c r="S6" i="13"/>
  <c r="R6" i="13"/>
  <c r="R76" i="1" s="1"/>
  <c r="Q6" i="13"/>
  <c r="Q76" i="1" s="1"/>
  <c r="P6" i="13"/>
  <c r="P76" i="1" s="1"/>
  <c r="O6" i="13"/>
  <c r="N6" i="13"/>
  <c r="N76" i="1" s="1"/>
  <c r="M6" i="13"/>
  <c r="M76" i="1" s="1"/>
  <c r="L6" i="13"/>
  <c r="L76" i="1" s="1"/>
  <c r="K6" i="13"/>
  <c r="J6" i="13"/>
  <c r="J76" i="1" s="1"/>
  <c r="I6" i="13"/>
  <c r="I76" i="1" s="1"/>
  <c r="H6" i="13"/>
  <c r="X4" i="13"/>
  <c r="W4" i="13"/>
  <c r="W74" i="1" s="1"/>
  <c r="V4" i="13"/>
  <c r="V74" i="1" s="1"/>
  <c r="U4" i="13"/>
  <c r="U74" i="1" s="1"/>
  <c r="T4" i="13"/>
  <c r="S4" i="13"/>
  <c r="R4" i="13"/>
  <c r="R74" i="1" s="1"/>
  <c r="Q4" i="13"/>
  <c r="Q74" i="1" s="1"/>
  <c r="P4" i="13"/>
  <c r="O4" i="13"/>
  <c r="O5" i="13" s="1"/>
  <c r="O75" i="1" s="1"/>
  <c r="N4" i="13"/>
  <c r="N74" i="1" s="1"/>
  <c r="M4" i="13"/>
  <c r="M74" i="1" s="1"/>
  <c r="L4" i="13"/>
  <c r="K4" i="13"/>
  <c r="K74" i="1" s="1"/>
  <c r="J4" i="13"/>
  <c r="J74" i="1" s="1"/>
  <c r="I4" i="13"/>
  <c r="I74" i="1" s="1"/>
  <c r="H4" i="13"/>
  <c r="X3" i="13"/>
  <c r="W3" i="13"/>
  <c r="V3" i="13"/>
  <c r="U3" i="13"/>
  <c r="T3" i="13"/>
  <c r="S3" i="13"/>
  <c r="R3" i="13"/>
  <c r="Q3" i="13"/>
  <c r="P3" i="13"/>
  <c r="O3" i="13"/>
  <c r="N3" i="13"/>
  <c r="M3" i="13"/>
  <c r="L3" i="13"/>
  <c r="L9" i="13" s="1"/>
  <c r="K3" i="13"/>
  <c r="J3" i="13"/>
  <c r="J73" i="1" s="1"/>
  <c r="I3" i="13"/>
  <c r="H3" i="13"/>
  <c r="X2" i="13"/>
  <c r="X72" i="1" s="1"/>
  <c r="W2" i="13"/>
  <c r="W72" i="1" s="1"/>
  <c r="V2" i="13"/>
  <c r="U2" i="13"/>
  <c r="T2" i="13"/>
  <c r="T72" i="1" s="1"/>
  <c r="S2" i="13"/>
  <c r="S72" i="1" s="1"/>
  <c r="R2" i="13"/>
  <c r="Q2" i="13"/>
  <c r="Q72" i="1" s="1"/>
  <c r="P2" i="13"/>
  <c r="P72" i="1" s="1"/>
  <c r="O2" i="13"/>
  <c r="O72" i="1" s="1"/>
  <c r="N2" i="13"/>
  <c r="M2" i="13"/>
  <c r="L2" i="13"/>
  <c r="L72" i="1" s="1"/>
  <c r="K2" i="13"/>
  <c r="J2" i="13"/>
  <c r="I2" i="13"/>
  <c r="I72" i="1" s="1"/>
  <c r="H2" i="13"/>
  <c r="H72" i="1" s="1"/>
  <c r="X1" i="13"/>
  <c r="W1" i="13"/>
  <c r="V1" i="13"/>
  <c r="U1" i="13"/>
  <c r="T1" i="13"/>
  <c r="S1" i="13"/>
  <c r="R1" i="13"/>
  <c r="Q1" i="13"/>
  <c r="P1" i="13"/>
  <c r="O1" i="13"/>
  <c r="N1" i="13"/>
  <c r="M1" i="13"/>
  <c r="L1" i="13"/>
  <c r="K1" i="13"/>
  <c r="J1" i="13"/>
  <c r="I1" i="13"/>
  <c r="H1" i="13"/>
  <c r="G1" i="13"/>
  <c r="F1" i="13"/>
  <c r="E1" i="13"/>
  <c r="D1" i="13"/>
  <c r="C1" i="13"/>
  <c r="B1" i="13"/>
  <c r="A1" i="13"/>
  <c r="X6" i="12"/>
  <c r="W6" i="12"/>
  <c r="V6" i="12"/>
  <c r="V71" i="1" s="1"/>
  <c r="U6" i="12"/>
  <c r="U71" i="1" s="1"/>
  <c r="T6" i="12"/>
  <c r="S6" i="12"/>
  <c r="R6" i="12"/>
  <c r="R71" i="1" s="1"/>
  <c r="Q6" i="12"/>
  <c r="Q71" i="1" s="1"/>
  <c r="P6" i="12"/>
  <c r="P71" i="1" s="1"/>
  <c r="O6" i="12"/>
  <c r="N6" i="12"/>
  <c r="N71" i="1" s="1"/>
  <c r="M6" i="12"/>
  <c r="M71" i="1" s="1"/>
  <c r="L6" i="12"/>
  <c r="K6" i="12"/>
  <c r="J6" i="12"/>
  <c r="J71" i="1" s="1"/>
  <c r="I6" i="12"/>
  <c r="I71" i="1" s="1"/>
  <c r="H6" i="12"/>
  <c r="X4" i="12"/>
  <c r="W4" i="12"/>
  <c r="W69" i="1" s="1"/>
  <c r="V4" i="12"/>
  <c r="V69" i="1" s="1"/>
  <c r="U4" i="12"/>
  <c r="U69" i="1" s="1"/>
  <c r="T4" i="12"/>
  <c r="S4" i="12"/>
  <c r="S69" i="1" s="1"/>
  <c r="R4" i="12"/>
  <c r="R69" i="1" s="1"/>
  <c r="Q4" i="12"/>
  <c r="Q69" i="1" s="1"/>
  <c r="P4" i="12"/>
  <c r="O4" i="12"/>
  <c r="O69" i="1" s="1"/>
  <c r="N4" i="12"/>
  <c r="N69" i="1" s="1"/>
  <c r="M4" i="12"/>
  <c r="M69" i="1" s="1"/>
  <c r="L4" i="12"/>
  <c r="K4" i="12"/>
  <c r="K5" i="12" s="1"/>
  <c r="K70" i="1" s="1"/>
  <c r="J4" i="12"/>
  <c r="J69" i="1" s="1"/>
  <c r="I4" i="12"/>
  <c r="I69" i="1" s="1"/>
  <c r="X3" i="12"/>
  <c r="W3" i="12"/>
  <c r="V3" i="12"/>
  <c r="U3" i="12"/>
  <c r="T3" i="12"/>
  <c r="S3" i="12"/>
  <c r="R3" i="12"/>
  <c r="Q3" i="12"/>
  <c r="P3" i="12"/>
  <c r="O3" i="12"/>
  <c r="O9" i="12" s="1"/>
  <c r="N3" i="12"/>
  <c r="M3" i="12"/>
  <c r="L3" i="12"/>
  <c r="K3" i="12"/>
  <c r="J3" i="12"/>
  <c r="J68" i="1" s="1"/>
  <c r="I3" i="12"/>
  <c r="H3" i="12"/>
  <c r="X2" i="12"/>
  <c r="X67" i="1" s="1"/>
  <c r="W2" i="12"/>
  <c r="W67" i="1" s="1"/>
  <c r="V2" i="12"/>
  <c r="U2" i="12"/>
  <c r="T2" i="12"/>
  <c r="T67" i="1" s="1"/>
  <c r="S2" i="12"/>
  <c r="S67" i="1" s="1"/>
  <c r="R2" i="12"/>
  <c r="Q2" i="12"/>
  <c r="Q67" i="1" s="1"/>
  <c r="P2" i="12"/>
  <c r="P67" i="1" s="1"/>
  <c r="O2" i="12"/>
  <c r="N2" i="12"/>
  <c r="M2" i="12"/>
  <c r="L2" i="12"/>
  <c r="L67" i="1" s="1"/>
  <c r="K2" i="12"/>
  <c r="K67" i="1" s="1"/>
  <c r="J2" i="12"/>
  <c r="I2" i="12"/>
  <c r="I67" i="1" s="1"/>
  <c r="H2" i="12"/>
  <c r="H67" i="1" s="1"/>
  <c r="X1" i="12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D1" i="12"/>
  <c r="C1" i="12"/>
  <c r="B1" i="12"/>
  <c r="A1" i="12"/>
  <c r="U64" i="1"/>
  <c r="Q64" i="1"/>
  <c r="M64" i="1"/>
  <c r="I64" i="1"/>
  <c r="W63" i="1"/>
  <c r="T63" i="1"/>
  <c r="P63" i="1"/>
  <c r="O63" i="1"/>
  <c r="N63" i="1"/>
  <c r="M63" i="1"/>
  <c r="K63" i="1"/>
  <c r="J63" i="1"/>
  <c r="H8" i="11"/>
  <c r="X62" i="1"/>
  <c r="W62" i="1"/>
  <c r="V62" i="1"/>
  <c r="T62" i="1"/>
  <c r="S62" i="1"/>
  <c r="R8" i="11"/>
  <c r="P62" i="1"/>
  <c r="L62" i="1"/>
  <c r="J5" i="11"/>
  <c r="J65" i="1" s="1"/>
  <c r="H62" i="1"/>
  <c r="X1" i="11"/>
  <c r="W1" i="11"/>
  <c r="V1" i="11"/>
  <c r="U1" i="11"/>
  <c r="T1" i="11"/>
  <c r="S1" i="11"/>
  <c r="R1" i="11"/>
  <c r="Q1" i="11"/>
  <c r="P1" i="11"/>
  <c r="O1" i="11"/>
  <c r="N1" i="11"/>
  <c r="M1" i="11"/>
  <c r="L1" i="11"/>
  <c r="K1" i="11"/>
  <c r="J1" i="11"/>
  <c r="I1" i="11"/>
  <c r="H1" i="11"/>
  <c r="G1" i="11"/>
  <c r="F1" i="11"/>
  <c r="E1" i="11"/>
  <c r="D1" i="11"/>
  <c r="C1" i="11"/>
  <c r="B1" i="11"/>
  <c r="A1" i="11"/>
  <c r="U159" i="1"/>
  <c r="T159" i="1"/>
  <c r="Q159" i="1"/>
  <c r="M159" i="1"/>
  <c r="I159" i="1"/>
  <c r="W158" i="1"/>
  <c r="V158" i="1"/>
  <c r="T158" i="1"/>
  <c r="S158" i="1"/>
  <c r="R158" i="1"/>
  <c r="P158" i="1"/>
  <c r="O158" i="1"/>
  <c r="N158" i="1"/>
  <c r="K158" i="1"/>
  <c r="J158" i="1"/>
  <c r="H7" i="10"/>
  <c r="X157" i="1"/>
  <c r="W157" i="1"/>
  <c r="T157" i="1"/>
  <c r="S157" i="1"/>
  <c r="P157" i="1"/>
  <c r="O157" i="1"/>
  <c r="N8" i="10"/>
  <c r="L157" i="1"/>
  <c r="K157" i="1"/>
  <c r="H157" i="1"/>
  <c r="X1" i="10"/>
  <c r="W1" i="10"/>
  <c r="V1" i="10"/>
  <c r="U1" i="10"/>
  <c r="T1" i="10"/>
  <c r="S1" i="10"/>
  <c r="R1" i="10"/>
  <c r="Q1" i="10"/>
  <c r="P1" i="10"/>
  <c r="O1" i="10"/>
  <c r="N1" i="10"/>
  <c r="M1" i="10"/>
  <c r="L1" i="10"/>
  <c r="K1" i="10"/>
  <c r="J1" i="10"/>
  <c r="I1" i="10"/>
  <c r="H1" i="10"/>
  <c r="G1" i="10"/>
  <c r="F1" i="10"/>
  <c r="E1" i="10"/>
  <c r="D1" i="10"/>
  <c r="C1" i="10"/>
  <c r="B1" i="10"/>
  <c r="A1" i="10"/>
  <c r="X6" i="9"/>
  <c r="X61" i="1" s="1"/>
  <c r="W6" i="9"/>
  <c r="V6" i="9"/>
  <c r="V61" i="1" s="1"/>
  <c r="U6" i="9"/>
  <c r="U61" i="1" s="1"/>
  <c r="T6" i="9"/>
  <c r="S6" i="9"/>
  <c r="R6" i="9"/>
  <c r="R61" i="1" s="1"/>
  <c r="Q6" i="9"/>
  <c r="Q61" i="1" s="1"/>
  <c r="P6" i="9"/>
  <c r="O6" i="9"/>
  <c r="N6" i="9"/>
  <c r="N61" i="1" s="1"/>
  <c r="M6" i="9"/>
  <c r="M61" i="1" s="1"/>
  <c r="L6" i="9"/>
  <c r="K6" i="9"/>
  <c r="J6" i="9"/>
  <c r="J61" i="1" s="1"/>
  <c r="I6" i="9"/>
  <c r="I61" i="1" s="1"/>
  <c r="H6" i="9"/>
  <c r="H61" i="1" s="1"/>
  <c r="X4" i="9"/>
  <c r="W4" i="9"/>
  <c r="W59" i="1" s="1"/>
  <c r="V4" i="9"/>
  <c r="V59" i="1" s="1"/>
  <c r="U4" i="9"/>
  <c r="U59" i="1" s="1"/>
  <c r="T4" i="9"/>
  <c r="S4" i="9"/>
  <c r="S59" i="1" s="1"/>
  <c r="R4" i="9"/>
  <c r="R59" i="1" s="1"/>
  <c r="Q4" i="9"/>
  <c r="Q59" i="1" s="1"/>
  <c r="P4" i="9"/>
  <c r="O4" i="9"/>
  <c r="O59" i="1" s="1"/>
  <c r="N4" i="9"/>
  <c r="N59" i="1" s="1"/>
  <c r="M4" i="9"/>
  <c r="M59" i="1" s="1"/>
  <c r="L4" i="9"/>
  <c r="K4" i="9"/>
  <c r="K5" i="9" s="1"/>
  <c r="K60" i="1" s="1"/>
  <c r="J4" i="9"/>
  <c r="J59" i="1" s="1"/>
  <c r="I4" i="9"/>
  <c r="I59" i="1" s="1"/>
  <c r="H4" i="9"/>
  <c r="X3" i="9"/>
  <c r="X9" i="9" s="1"/>
  <c r="W3" i="9"/>
  <c r="V3" i="9"/>
  <c r="U3" i="9"/>
  <c r="T3" i="9"/>
  <c r="T9" i="9" s="1"/>
  <c r="S3" i="9"/>
  <c r="R3" i="9"/>
  <c r="Q3" i="9"/>
  <c r="P3" i="9"/>
  <c r="O3" i="9"/>
  <c r="N3" i="9"/>
  <c r="M3" i="9"/>
  <c r="L3" i="9"/>
  <c r="L9" i="9" s="1"/>
  <c r="K3" i="9"/>
  <c r="J3" i="9"/>
  <c r="J58" i="1" s="1"/>
  <c r="I3" i="9"/>
  <c r="H3" i="9"/>
  <c r="X2" i="9"/>
  <c r="X57" i="1" s="1"/>
  <c r="W2" i="9"/>
  <c r="W57" i="1" s="1"/>
  <c r="V2" i="9"/>
  <c r="U2" i="9"/>
  <c r="U5" i="9" s="1"/>
  <c r="U60" i="1" s="1"/>
  <c r="T2" i="9"/>
  <c r="T57" i="1" s="1"/>
  <c r="S2" i="9"/>
  <c r="S57" i="1" s="1"/>
  <c r="R2" i="9"/>
  <c r="Q2" i="9"/>
  <c r="Q57" i="1" s="1"/>
  <c r="P2" i="9"/>
  <c r="P57" i="1" s="1"/>
  <c r="O2" i="9"/>
  <c r="N2" i="9"/>
  <c r="N57" i="1" s="1"/>
  <c r="M2" i="9"/>
  <c r="L2" i="9"/>
  <c r="L57" i="1" s="1"/>
  <c r="K2" i="9"/>
  <c r="J2" i="9"/>
  <c r="I2" i="9"/>
  <c r="I57" i="1" s="1"/>
  <c r="H2" i="9"/>
  <c r="H57" i="1" s="1"/>
  <c r="X1" i="9"/>
  <c r="W1" i="9"/>
  <c r="V1" i="9"/>
  <c r="U1" i="9"/>
  <c r="T1" i="9"/>
  <c r="S1" i="9"/>
  <c r="R1" i="9"/>
  <c r="Q1" i="9"/>
  <c r="P1" i="9"/>
  <c r="O1" i="9"/>
  <c r="N1" i="9"/>
  <c r="M1" i="9"/>
  <c r="L1" i="9"/>
  <c r="K1" i="9"/>
  <c r="J1" i="9"/>
  <c r="I1" i="9"/>
  <c r="H1" i="9"/>
  <c r="G1" i="9"/>
  <c r="F1" i="9"/>
  <c r="E1" i="9"/>
  <c r="D1" i="9"/>
  <c r="C1" i="9"/>
  <c r="B1" i="9"/>
  <c r="A1" i="9"/>
  <c r="X6" i="8"/>
  <c r="W6" i="8"/>
  <c r="V6" i="8"/>
  <c r="V56" i="1" s="1"/>
  <c r="U6" i="8"/>
  <c r="U56" i="1" s="1"/>
  <c r="T6" i="8"/>
  <c r="S6" i="8"/>
  <c r="R6" i="8"/>
  <c r="R56" i="1" s="1"/>
  <c r="Q6" i="8"/>
  <c r="Q56" i="1" s="1"/>
  <c r="P6" i="8"/>
  <c r="O6" i="8"/>
  <c r="N6" i="8"/>
  <c r="N56" i="1" s="1"/>
  <c r="M6" i="8"/>
  <c r="M56" i="1" s="1"/>
  <c r="L6" i="8"/>
  <c r="L56" i="1" s="1"/>
  <c r="K6" i="8"/>
  <c r="J6" i="8"/>
  <c r="J56" i="1" s="1"/>
  <c r="I6" i="8"/>
  <c r="I56" i="1" s="1"/>
  <c r="H6" i="8"/>
  <c r="X4" i="8"/>
  <c r="W4" i="8"/>
  <c r="W54" i="1" s="1"/>
  <c r="V4" i="8"/>
  <c r="V54" i="1" s="1"/>
  <c r="U4" i="8"/>
  <c r="U54" i="1" s="1"/>
  <c r="T4" i="8"/>
  <c r="S4" i="8"/>
  <c r="S54" i="1" s="1"/>
  <c r="R4" i="8"/>
  <c r="R54" i="1" s="1"/>
  <c r="Q4" i="8"/>
  <c r="Q54" i="1" s="1"/>
  <c r="P4" i="8"/>
  <c r="O4" i="8"/>
  <c r="O54" i="1" s="1"/>
  <c r="N4" i="8"/>
  <c r="N54" i="1" s="1"/>
  <c r="M4" i="8"/>
  <c r="M54" i="1" s="1"/>
  <c r="L4" i="8"/>
  <c r="K4" i="8"/>
  <c r="J4" i="8"/>
  <c r="J54" i="1" s="1"/>
  <c r="I4" i="8"/>
  <c r="I54" i="1" s="1"/>
  <c r="H4" i="8"/>
  <c r="X3" i="8"/>
  <c r="X9" i="8" s="1"/>
  <c r="W3" i="8"/>
  <c r="V3" i="8"/>
  <c r="U3" i="8"/>
  <c r="T3" i="8"/>
  <c r="S3" i="8"/>
  <c r="R3" i="8"/>
  <c r="Q3" i="8"/>
  <c r="P3" i="8"/>
  <c r="O3" i="8"/>
  <c r="N3" i="8"/>
  <c r="M3" i="8"/>
  <c r="L3" i="8"/>
  <c r="J3" i="8"/>
  <c r="J53" i="1" s="1"/>
  <c r="I3" i="8"/>
  <c r="H3" i="8"/>
  <c r="X2" i="8"/>
  <c r="X52" i="1" s="1"/>
  <c r="W2" i="8"/>
  <c r="W52" i="1" s="1"/>
  <c r="V2" i="8"/>
  <c r="U2" i="8"/>
  <c r="U52" i="1" s="1"/>
  <c r="T2" i="8"/>
  <c r="T52" i="1" s="1"/>
  <c r="S2" i="8"/>
  <c r="S52" i="1" s="1"/>
  <c r="R2" i="8"/>
  <c r="Q2" i="8"/>
  <c r="Q5" i="8" s="1"/>
  <c r="Q55" i="1" s="1"/>
  <c r="P2" i="8"/>
  <c r="P52" i="1" s="1"/>
  <c r="O2" i="8"/>
  <c r="O52" i="1" s="1"/>
  <c r="N2" i="8"/>
  <c r="M2" i="8"/>
  <c r="M52" i="1" s="1"/>
  <c r="L2" i="8"/>
  <c r="L52" i="1" s="1"/>
  <c r="K2" i="8"/>
  <c r="J2" i="8"/>
  <c r="I2" i="8"/>
  <c r="I52" i="1" s="1"/>
  <c r="H2" i="8"/>
  <c r="H52" i="1" s="1"/>
  <c r="X1" i="8"/>
  <c r="W1" i="8"/>
  <c r="V1" i="8"/>
  <c r="U1" i="8"/>
  <c r="T1" i="8"/>
  <c r="S1" i="8"/>
  <c r="R1" i="8"/>
  <c r="Q1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B1" i="8"/>
  <c r="A1" i="8"/>
  <c r="X6" i="7"/>
  <c r="W6" i="7"/>
  <c r="V6" i="7"/>
  <c r="V51" i="1" s="1"/>
  <c r="U6" i="7"/>
  <c r="U51" i="1" s="1"/>
  <c r="T6" i="7"/>
  <c r="S6" i="7"/>
  <c r="R6" i="7"/>
  <c r="R51" i="1" s="1"/>
  <c r="Q6" i="7"/>
  <c r="Q51" i="1" s="1"/>
  <c r="P6" i="7"/>
  <c r="P51" i="1" s="1"/>
  <c r="O6" i="7"/>
  <c r="N6" i="7"/>
  <c r="N51" i="1" s="1"/>
  <c r="M6" i="7"/>
  <c r="M51" i="1" s="1"/>
  <c r="L6" i="7"/>
  <c r="K6" i="7"/>
  <c r="J6" i="7"/>
  <c r="J51" i="1" s="1"/>
  <c r="I6" i="7"/>
  <c r="I51" i="1" s="1"/>
  <c r="H6" i="7"/>
  <c r="X4" i="7"/>
  <c r="X49" i="1" s="1"/>
  <c r="W4" i="7"/>
  <c r="W49" i="1" s="1"/>
  <c r="V4" i="7"/>
  <c r="V49" i="1" s="1"/>
  <c r="U4" i="7"/>
  <c r="T4" i="7"/>
  <c r="S4" i="7"/>
  <c r="S49" i="1" s="1"/>
  <c r="R4" i="7"/>
  <c r="R49" i="1" s="1"/>
  <c r="Q4" i="7"/>
  <c r="Q49" i="1" s="1"/>
  <c r="P4" i="7"/>
  <c r="P49" i="1" s="1"/>
  <c r="O4" i="7"/>
  <c r="O49" i="1" s="1"/>
  <c r="N4" i="7"/>
  <c r="N49" i="1" s="1"/>
  <c r="M4" i="7"/>
  <c r="L4" i="7"/>
  <c r="K4" i="7"/>
  <c r="K49" i="1" s="1"/>
  <c r="J4" i="7"/>
  <c r="I4" i="7"/>
  <c r="H4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J48" i="1" s="1"/>
  <c r="I3" i="7"/>
  <c r="H3" i="7"/>
  <c r="H48" i="1" s="1"/>
  <c r="X2" i="7"/>
  <c r="X47" i="1" s="1"/>
  <c r="W2" i="7"/>
  <c r="W47" i="1" s="1"/>
  <c r="V2" i="7"/>
  <c r="U2" i="7"/>
  <c r="T2" i="7"/>
  <c r="T47" i="1" s="1"/>
  <c r="S2" i="7"/>
  <c r="S47" i="1" s="1"/>
  <c r="R2" i="7"/>
  <c r="Q2" i="7"/>
  <c r="Q47" i="1" s="1"/>
  <c r="P2" i="7"/>
  <c r="P47" i="1" s="1"/>
  <c r="O2" i="7"/>
  <c r="N2" i="7"/>
  <c r="M2" i="7"/>
  <c r="M5" i="7" s="1"/>
  <c r="M50" i="1" s="1"/>
  <c r="L2" i="7"/>
  <c r="L47" i="1" s="1"/>
  <c r="K2" i="7"/>
  <c r="K47" i="1" s="1"/>
  <c r="J2" i="7"/>
  <c r="I2" i="7"/>
  <c r="H2" i="7"/>
  <c r="H47" i="1" s="1"/>
  <c r="X1" i="7"/>
  <c r="W1" i="7"/>
  <c r="V1" i="7"/>
  <c r="U1" i="7"/>
  <c r="T1" i="7"/>
  <c r="S1" i="7"/>
  <c r="R1" i="7"/>
  <c r="Q1" i="7"/>
  <c r="P1" i="7"/>
  <c r="O1" i="7"/>
  <c r="N1" i="7"/>
  <c r="M1" i="7"/>
  <c r="L1" i="7"/>
  <c r="K1" i="7"/>
  <c r="J1" i="7"/>
  <c r="I1" i="7"/>
  <c r="H1" i="7"/>
  <c r="G1" i="7"/>
  <c r="F1" i="7"/>
  <c r="E1" i="7"/>
  <c r="D1" i="7"/>
  <c r="C1" i="7"/>
  <c r="B1" i="7"/>
  <c r="A1" i="7"/>
  <c r="X6" i="6"/>
  <c r="W6" i="6"/>
  <c r="V6" i="6"/>
  <c r="V46" i="1" s="1"/>
  <c r="U6" i="6"/>
  <c r="U46" i="1" s="1"/>
  <c r="T6" i="6"/>
  <c r="S6" i="6"/>
  <c r="R6" i="6"/>
  <c r="Q6" i="6"/>
  <c r="Q46" i="1" s="1"/>
  <c r="P6" i="6"/>
  <c r="O6" i="6"/>
  <c r="N6" i="6"/>
  <c r="N46" i="1" s="1"/>
  <c r="M6" i="6"/>
  <c r="M46" i="1" s="1"/>
  <c r="L6" i="6"/>
  <c r="L46" i="1" s="1"/>
  <c r="K6" i="6"/>
  <c r="J6" i="6"/>
  <c r="J46" i="1" s="1"/>
  <c r="I6" i="6"/>
  <c r="I46" i="1" s="1"/>
  <c r="H6" i="6"/>
  <c r="X4" i="6"/>
  <c r="W4" i="6"/>
  <c r="W44" i="1" s="1"/>
  <c r="V4" i="6"/>
  <c r="V44" i="1" s="1"/>
  <c r="U4" i="6"/>
  <c r="T4" i="6"/>
  <c r="S4" i="6"/>
  <c r="S44" i="1" s="1"/>
  <c r="R4" i="6"/>
  <c r="R44" i="1" s="1"/>
  <c r="Q4" i="6"/>
  <c r="P4" i="6"/>
  <c r="O4" i="6"/>
  <c r="N4" i="6"/>
  <c r="N44" i="1" s="1"/>
  <c r="M4" i="6"/>
  <c r="L4" i="6"/>
  <c r="K4" i="6"/>
  <c r="J4" i="6"/>
  <c r="J44" i="1" s="1"/>
  <c r="I4" i="6"/>
  <c r="I44" i="1" s="1"/>
  <c r="H4" i="6"/>
  <c r="X3" i="6"/>
  <c r="X43" i="1" s="1"/>
  <c r="W3" i="6"/>
  <c r="W43" i="1" s="1"/>
  <c r="V3" i="6"/>
  <c r="U3" i="6"/>
  <c r="T3" i="6"/>
  <c r="T43" i="1" s="1"/>
  <c r="S3" i="6"/>
  <c r="R3" i="6"/>
  <c r="Q3" i="6"/>
  <c r="P3" i="6"/>
  <c r="P43" i="1" s="1"/>
  <c r="O3" i="6"/>
  <c r="O43" i="1" s="1"/>
  <c r="N3" i="6"/>
  <c r="N43" i="1" s="1"/>
  <c r="M3" i="6"/>
  <c r="L3" i="6"/>
  <c r="K3" i="6"/>
  <c r="K43" i="1" s="1"/>
  <c r="J3" i="6"/>
  <c r="J43" i="1" s="1"/>
  <c r="I3" i="6"/>
  <c r="H3" i="6"/>
  <c r="H43" i="1" s="1"/>
  <c r="X2" i="6"/>
  <c r="X42" i="1" s="1"/>
  <c r="W2" i="6"/>
  <c r="W42" i="1" s="1"/>
  <c r="V2" i="6"/>
  <c r="U2" i="6"/>
  <c r="U42" i="1" s="1"/>
  <c r="T2" i="6"/>
  <c r="T42" i="1" s="1"/>
  <c r="S2" i="6"/>
  <c r="S42" i="1" s="1"/>
  <c r="R2" i="6"/>
  <c r="Q2" i="6"/>
  <c r="P2" i="6"/>
  <c r="P42" i="1" s="1"/>
  <c r="O2" i="6"/>
  <c r="N2" i="6"/>
  <c r="M2" i="6"/>
  <c r="M42" i="1" s="1"/>
  <c r="L2" i="6"/>
  <c r="L42" i="1" s="1"/>
  <c r="K2" i="6"/>
  <c r="J2" i="6"/>
  <c r="I2" i="6"/>
  <c r="H2" i="6"/>
  <c r="H42" i="1" s="1"/>
  <c r="X1" i="6"/>
  <c r="W1" i="6"/>
  <c r="V1" i="6"/>
  <c r="U1" i="6"/>
  <c r="T1" i="6"/>
  <c r="S1" i="6"/>
  <c r="R1" i="6"/>
  <c r="Q1" i="6"/>
  <c r="P1" i="6"/>
  <c r="O1" i="6"/>
  <c r="N1" i="6"/>
  <c r="M1" i="6"/>
  <c r="L1" i="6"/>
  <c r="K1" i="6"/>
  <c r="J1" i="6"/>
  <c r="I1" i="6"/>
  <c r="H1" i="6"/>
  <c r="G1" i="6"/>
  <c r="F1" i="6"/>
  <c r="E1" i="6"/>
  <c r="D1" i="6"/>
  <c r="C1" i="6"/>
  <c r="B1" i="6"/>
  <c r="A1" i="6"/>
  <c r="X6" i="5"/>
  <c r="W6" i="5"/>
  <c r="V6" i="5"/>
  <c r="V41" i="1" s="1"/>
  <c r="U6" i="5"/>
  <c r="U41" i="1" s="1"/>
  <c r="T6" i="5"/>
  <c r="S6" i="5"/>
  <c r="R6" i="5"/>
  <c r="R41" i="1" s="1"/>
  <c r="Q6" i="5"/>
  <c r="Q41" i="1" s="1"/>
  <c r="P6" i="5"/>
  <c r="P41" i="1" s="1"/>
  <c r="O6" i="5"/>
  <c r="N6" i="5"/>
  <c r="N41" i="1" s="1"/>
  <c r="M6" i="5"/>
  <c r="M41" i="1" s="1"/>
  <c r="L6" i="5"/>
  <c r="K6" i="5"/>
  <c r="J6" i="5"/>
  <c r="J41" i="1" s="1"/>
  <c r="I6" i="5"/>
  <c r="I41" i="1" s="1"/>
  <c r="H6" i="5"/>
  <c r="X4" i="5"/>
  <c r="X39" i="1" s="1"/>
  <c r="W4" i="5"/>
  <c r="W39" i="1" s="1"/>
  <c r="V4" i="5"/>
  <c r="V39" i="1" s="1"/>
  <c r="U4" i="5"/>
  <c r="T4" i="5"/>
  <c r="S4" i="5"/>
  <c r="S39" i="1" s="1"/>
  <c r="R4" i="5"/>
  <c r="R39" i="1" s="1"/>
  <c r="Q4" i="5"/>
  <c r="P4" i="5"/>
  <c r="P39" i="1" s="1"/>
  <c r="O4" i="5"/>
  <c r="O5" i="5" s="1"/>
  <c r="O40" i="1" s="1"/>
  <c r="N4" i="5"/>
  <c r="N39" i="1" s="1"/>
  <c r="M4" i="5"/>
  <c r="M39" i="1" s="1"/>
  <c r="L4" i="5"/>
  <c r="K4" i="5"/>
  <c r="K39" i="1" s="1"/>
  <c r="J4" i="5"/>
  <c r="AB4" i="5" s="1"/>
  <c r="I4" i="5"/>
  <c r="H4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J38" i="1" s="1"/>
  <c r="I3" i="5"/>
  <c r="H3" i="5"/>
  <c r="H38" i="1" s="1"/>
  <c r="X2" i="5"/>
  <c r="X37" i="1" s="1"/>
  <c r="W2" i="5"/>
  <c r="W37" i="1" s="1"/>
  <c r="V2" i="5"/>
  <c r="U2" i="5"/>
  <c r="U37" i="1" s="1"/>
  <c r="T2" i="5"/>
  <c r="T37" i="1" s="1"/>
  <c r="S2" i="5"/>
  <c r="S37" i="1" s="1"/>
  <c r="R2" i="5"/>
  <c r="Q2" i="5"/>
  <c r="Q5" i="5" s="1"/>
  <c r="Q40" i="1" s="1"/>
  <c r="P2" i="5"/>
  <c r="P37" i="1" s="1"/>
  <c r="O2" i="5"/>
  <c r="O7" i="5" s="1"/>
  <c r="N2" i="5"/>
  <c r="M2" i="5"/>
  <c r="M37" i="1" s="1"/>
  <c r="L2" i="5"/>
  <c r="L37" i="1" s="1"/>
  <c r="K2" i="5"/>
  <c r="K37" i="1" s="1"/>
  <c r="J2" i="5"/>
  <c r="I2" i="5"/>
  <c r="I5" i="5" s="1"/>
  <c r="I40" i="1" s="1"/>
  <c r="H2" i="5"/>
  <c r="H37" i="1" s="1"/>
  <c r="X1" i="5"/>
  <c r="W1" i="5"/>
  <c r="V1" i="5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B1" i="5"/>
  <c r="A1" i="5"/>
  <c r="U26" i="1"/>
  <c r="M26" i="1"/>
  <c r="AA6" i="4"/>
  <c r="R24" i="1"/>
  <c r="J24" i="1"/>
  <c r="AA4" i="4"/>
  <c r="X23" i="1"/>
  <c r="T23" i="1"/>
  <c r="S23" i="1"/>
  <c r="P23" i="1"/>
  <c r="N23" i="1"/>
  <c r="L23" i="1"/>
  <c r="J23" i="1"/>
  <c r="H23" i="1"/>
  <c r="X22" i="1"/>
  <c r="W22" i="1"/>
  <c r="T22" i="1"/>
  <c r="S22" i="1"/>
  <c r="Q22" i="1"/>
  <c r="P22" i="1"/>
  <c r="O22" i="1"/>
  <c r="K22" i="1"/>
  <c r="H22" i="1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  <c r="X6" i="3"/>
  <c r="X21" i="1" s="1"/>
  <c r="W6" i="3"/>
  <c r="V6" i="3"/>
  <c r="V21" i="1" s="1"/>
  <c r="U6" i="3"/>
  <c r="U21" i="1" s="1"/>
  <c r="T6" i="3"/>
  <c r="T21" i="1" s="1"/>
  <c r="S6" i="3"/>
  <c r="R6" i="3"/>
  <c r="R21" i="1" s="1"/>
  <c r="Q6" i="3"/>
  <c r="Q21" i="1" s="1"/>
  <c r="P6" i="3"/>
  <c r="P21" i="1" s="1"/>
  <c r="O6" i="3"/>
  <c r="N6" i="3"/>
  <c r="M6" i="3"/>
  <c r="M21" i="1" s="1"/>
  <c r="L6" i="3"/>
  <c r="L21" i="1" s="1"/>
  <c r="K6" i="3"/>
  <c r="J6" i="3"/>
  <c r="J21" i="1" s="1"/>
  <c r="I6" i="3"/>
  <c r="I21" i="1" s="1"/>
  <c r="H6" i="3"/>
  <c r="H21" i="1" s="1"/>
  <c r="X4" i="3"/>
  <c r="W4" i="3"/>
  <c r="W5" i="3" s="1"/>
  <c r="W20" i="1" s="1"/>
  <c r="V4" i="3"/>
  <c r="V19" i="1" s="1"/>
  <c r="U4" i="3"/>
  <c r="U19" i="1" s="1"/>
  <c r="T4" i="3"/>
  <c r="S4" i="3"/>
  <c r="S19" i="1" s="1"/>
  <c r="R4" i="3"/>
  <c r="R19" i="1" s="1"/>
  <c r="Q4" i="3"/>
  <c r="Q19" i="1" s="1"/>
  <c r="P4" i="3"/>
  <c r="O4" i="3"/>
  <c r="O19" i="1" s="1"/>
  <c r="N4" i="3"/>
  <c r="N19" i="1" s="1"/>
  <c r="M4" i="3"/>
  <c r="M19" i="1" s="1"/>
  <c r="L4" i="3"/>
  <c r="K4" i="3"/>
  <c r="J4" i="3"/>
  <c r="I4" i="3"/>
  <c r="I19" i="1" s="1"/>
  <c r="H4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J18" i="1" s="1"/>
  <c r="I3" i="3"/>
  <c r="H3" i="3"/>
  <c r="H18" i="1" s="1"/>
  <c r="X2" i="3"/>
  <c r="X17" i="1" s="1"/>
  <c r="W2" i="3"/>
  <c r="W17" i="1" s="1"/>
  <c r="V2" i="3"/>
  <c r="U2" i="3"/>
  <c r="U17" i="1" s="1"/>
  <c r="T2" i="3"/>
  <c r="T17" i="1" s="1"/>
  <c r="S2" i="3"/>
  <c r="S17" i="1" s="1"/>
  <c r="R2" i="3"/>
  <c r="Q2" i="3"/>
  <c r="Q17" i="1" s="1"/>
  <c r="P2" i="3"/>
  <c r="P17" i="1" s="1"/>
  <c r="O2" i="3"/>
  <c r="N2" i="3"/>
  <c r="M2" i="3"/>
  <c r="M17" i="1" s="1"/>
  <c r="L2" i="3"/>
  <c r="L17" i="1" s="1"/>
  <c r="K2" i="3"/>
  <c r="K17" i="1" s="1"/>
  <c r="J2" i="3"/>
  <c r="I2" i="3"/>
  <c r="I17" i="1" s="1"/>
  <c r="H2" i="3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J1" i="3"/>
  <c r="I1" i="3"/>
  <c r="H1" i="3"/>
  <c r="G1" i="3"/>
  <c r="F1" i="3"/>
  <c r="E1" i="3"/>
  <c r="D1" i="3"/>
  <c r="C1" i="3"/>
  <c r="B1" i="3"/>
  <c r="A1" i="3"/>
  <c r="X6" i="2"/>
  <c r="X31" i="1" s="1"/>
  <c r="W6" i="2"/>
  <c r="V6" i="2"/>
  <c r="V31" i="1" s="1"/>
  <c r="U6" i="2"/>
  <c r="U31" i="1" s="1"/>
  <c r="T6" i="2"/>
  <c r="T31" i="1" s="1"/>
  <c r="S6" i="2"/>
  <c r="R6" i="2"/>
  <c r="R31" i="1" s="1"/>
  <c r="Q6" i="2"/>
  <c r="Q31" i="1" s="1"/>
  <c r="P6" i="2"/>
  <c r="P31" i="1" s="1"/>
  <c r="O6" i="2"/>
  <c r="N6" i="2"/>
  <c r="N31" i="1" s="1"/>
  <c r="M6" i="2"/>
  <c r="M31" i="1" s="1"/>
  <c r="L6" i="2"/>
  <c r="L31" i="1" s="1"/>
  <c r="K6" i="2"/>
  <c r="J6" i="2"/>
  <c r="J31" i="1" s="1"/>
  <c r="I6" i="2"/>
  <c r="I31" i="1" s="1"/>
  <c r="H6" i="2"/>
  <c r="H31" i="1" s="1"/>
  <c r="X4" i="2"/>
  <c r="X29" i="1" s="1"/>
  <c r="W4" i="2"/>
  <c r="W29" i="1" s="1"/>
  <c r="V4" i="2"/>
  <c r="V29" i="1" s="1"/>
  <c r="U4" i="2"/>
  <c r="U29" i="1" s="1"/>
  <c r="T4" i="2"/>
  <c r="S4" i="2"/>
  <c r="S29" i="1" s="1"/>
  <c r="R4" i="2"/>
  <c r="R29" i="1" s="1"/>
  <c r="Q4" i="2"/>
  <c r="Q29" i="1" s="1"/>
  <c r="P4" i="2"/>
  <c r="P29" i="1" s="1"/>
  <c r="O4" i="2"/>
  <c r="O29" i="1" s="1"/>
  <c r="N4" i="2"/>
  <c r="N29" i="1" s="1"/>
  <c r="M4" i="2"/>
  <c r="M29" i="1" s="1"/>
  <c r="L4" i="2"/>
  <c r="K4" i="2"/>
  <c r="K29" i="1" s="1"/>
  <c r="J4" i="2"/>
  <c r="I4" i="2"/>
  <c r="I29" i="1" s="1"/>
  <c r="H4" i="2"/>
  <c r="X3" i="2"/>
  <c r="W3" i="2"/>
  <c r="V3" i="2"/>
  <c r="U3" i="2"/>
  <c r="T3" i="2"/>
  <c r="S3" i="2"/>
  <c r="R3" i="2"/>
  <c r="Q3" i="2"/>
  <c r="P3" i="2"/>
  <c r="O3" i="2"/>
  <c r="O28" i="1" s="1"/>
  <c r="N3" i="2"/>
  <c r="M3" i="2"/>
  <c r="L3" i="2"/>
  <c r="K3" i="2"/>
  <c r="J3" i="2"/>
  <c r="J28" i="1" s="1"/>
  <c r="I3" i="2"/>
  <c r="H3" i="2"/>
  <c r="H28" i="1" s="1"/>
  <c r="X2" i="2"/>
  <c r="X27" i="1" s="1"/>
  <c r="W2" i="2"/>
  <c r="W27" i="1" s="1"/>
  <c r="V2" i="2"/>
  <c r="U2" i="2"/>
  <c r="U27" i="1" s="1"/>
  <c r="T2" i="2"/>
  <c r="T27" i="1" s="1"/>
  <c r="S2" i="2"/>
  <c r="S27" i="1" s="1"/>
  <c r="R2" i="2"/>
  <c r="Q2" i="2"/>
  <c r="Q27" i="1" s="1"/>
  <c r="P2" i="2"/>
  <c r="P27" i="1" s="1"/>
  <c r="O2" i="2"/>
  <c r="O27" i="1" s="1"/>
  <c r="N2" i="2"/>
  <c r="M2" i="2"/>
  <c r="L2" i="2"/>
  <c r="L27" i="1" s="1"/>
  <c r="K2" i="2"/>
  <c r="K27" i="1" s="1"/>
  <c r="J2" i="2"/>
  <c r="I2" i="2"/>
  <c r="X1" i="2"/>
  <c r="W1" i="2"/>
  <c r="V1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  <c r="E1" i="2"/>
  <c r="D1" i="2"/>
  <c r="C1" i="2"/>
  <c r="B1" i="2"/>
  <c r="A1" i="2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C161" i="1"/>
  <c r="B161" i="1"/>
  <c r="A161" i="1"/>
  <c r="A160" i="1"/>
  <c r="W159" i="1"/>
  <c r="V159" i="1"/>
  <c r="S159" i="1"/>
  <c r="R159" i="1"/>
  <c r="O159" i="1"/>
  <c r="N159" i="1"/>
  <c r="K159" i="1"/>
  <c r="J159" i="1"/>
  <c r="F159" i="1"/>
  <c r="E159" i="1"/>
  <c r="D159" i="1"/>
  <c r="C159" i="1"/>
  <c r="B159" i="1"/>
  <c r="A159" i="1"/>
  <c r="F158" i="1"/>
  <c r="E158" i="1"/>
  <c r="D158" i="1"/>
  <c r="C158" i="1"/>
  <c r="B158" i="1"/>
  <c r="A158" i="1"/>
  <c r="U157" i="1"/>
  <c r="Q157" i="1"/>
  <c r="M157" i="1"/>
  <c r="I157" i="1"/>
  <c r="F157" i="1"/>
  <c r="E157" i="1"/>
  <c r="D157" i="1"/>
  <c r="C157" i="1"/>
  <c r="B157" i="1"/>
  <c r="A157" i="1"/>
  <c r="V156" i="1"/>
  <c r="R156" i="1"/>
  <c r="N156" i="1"/>
  <c r="J156" i="1"/>
  <c r="F156" i="1"/>
  <c r="E156" i="1"/>
  <c r="D156" i="1"/>
  <c r="C156" i="1"/>
  <c r="B156" i="1"/>
  <c r="A156" i="1"/>
  <c r="A155" i="1"/>
  <c r="W154" i="1"/>
  <c r="S154" i="1"/>
  <c r="O154" i="1"/>
  <c r="K154" i="1"/>
  <c r="F154" i="1"/>
  <c r="E154" i="1"/>
  <c r="D154" i="1"/>
  <c r="C154" i="1"/>
  <c r="B154" i="1"/>
  <c r="A154" i="1"/>
  <c r="X153" i="1"/>
  <c r="W153" i="1"/>
  <c r="T153" i="1"/>
  <c r="S153" i="1"/>
  <c r="P153" i="1"/>
  <c r="O153" i="1"/>
  <c r="L153" i="1"/>
  <c r="K153" i="1"/>
  <c r="H153" i="1"/>
  <c r="F153" i="1"/>
  <c r="E153" i="1"/>
  <c r="D153" i="1"/>
  <c r="C153" i="1"/>
  <c r="B153" i="1"/>
  <c r="A153" i="1"/>
  <c r="U152" i="1"/>
  <c r="Q152" i="1"/>
  <c r="M152" i="1"/>
  <c r="I152" i="1"/>
  <c r="F152" i="1"/>
  <c r="E152" i="1"/>
  <c r="D152" i="1"/>
  <c r="C152" i="1"/>
  <c r="B152" i="1"/>
  <c r="A152" i="1"/>
  <c r="V151" i="1"/>
  <c r="R151" i="1"/>
  <c r="N151" i="1"/>
  <c r="J151" i="1"/>
  <c r="F151" i="1"/>
  <c r="E151" i="1"/>
  <c r="D151" i="1"/>
  <c r="C151" i="1"/>
  <c r="B151" i="1"/>
  <c r="A151" i="1"/>
  <c r="A150" i="1"/>
  <c r="W149" i="1"/>
  <c r="S149" i="1"/>
  <c r="O149" i="1"/>
  <c r="K149" i="1"/>
  <c r="F149" i="1"/>
  <c r="E149" i="1"/>
  <c r="D149" i="1"/>
  <c r="C149" i="1"/>
  <c r="B149" i="1"/>
  <c r="A149" i="1"/>
  <c r="F148" i="1"/>
  <c r="E148" i="1"/>
  <c r="D148" i="1"/>
  <c r="C148" i="1"/>
  <c r="B148" i="1"/>
  <c r="A148" i="1"/>
  <c r="U147" i="1"/>
  <c r="Q147" i="1"/>
  <c r="M147" i="1"/>
  <c r="I147" i="1"/>
  <c r="H147" i="1"/>
  <c r="F147" i="1"/>
  <c r="E147" i="1"/>
  <c r="D147" i="1"/>
  <c r="C147" i="1"/>
  <c r="B147" i="1"/>
  <c r="A147" i="1"/>
  <c r="F146" i="1"/>
  <c r="E146" i="1"/>
  <c r="D146" i="1"/>
  <c r="C146" i="1"/>
  <c r="B146" i="1"/>
  <c r="A146" i="1"/>
  <c r="A145" i="1"/>
  <c r="J144" i="1"/>
  <c r="F144" i="1"/>
  <c r="E144" i="1"/>
  <c r="D144" i="1"/>
  <c r="C144" i="1"/>
  <c r="B144" i="1"/>
  <c r="A144" i="1"/>
  <c r="F143" i="1"/>
  <c r="E143" i="1"/>
  <c r="D143" i="1"/>
  <c r="C143" i="1"/>
  <c r="B143" i="1"/>
  <c r="A143" i="1"/>
  <c r="F142" i="1"/>
  <c r="E142" i="1"/>
  <c r="D142" i="1"/>
  <c r="C142" i="1"/>
  <c r="B142" i="1"/>
  <c r="A142" i="1"/>
  <c r="X141" i="1"/>
  <c r="U141" i="1"/>
  <c r="T141" i="1"/>
  <c r="P141" i="1"/>
  <c r="L141" i="1"/>
  <c r="H141" i="1"/>
  <c r="F141" i="1"/>
  <c r="E141" i="1"/>
  <c r="D141" i="1"/>
  <c r="C141" i="1"/>
  <c r="B141" i="1"/>
  <c r="A141" i="1"/>
  <c r="A140" i="1"/>
  <c r="F139" i="1"/>
  <c r="E139" i="1"/>
  <c r="D139" i="1"/>
  <c r="C139" i="1"/>
  <c r="B139" i="1"/>
  <c r="A139" i="1"/>
  <c r="K138" i="1"/>
  <c r="F138" i="1"/>
  <c r="E138" i="1"/>
  <c r="D138" i="1"/>
  <c r="C138" i="1"/>
  <c r="B138" i="1"/>
  <c r="A138" i="1"/>
  <c r="F137" i="1"/>
  <c r="E137" i="1"/>
  <c r="D137" i="1"/>
  <c r="C137" i="1"/>
  <c r="B137" i="1"/>
  <c r="A137" i="1"/>
  <c r="F136" i="1"/>
  <c r="E136" i="1"/>
  <c r="D136" i="1"/>
  <c r="C136" i="1"/>
  <c r="B136" i="1"/>
  <c r="A136" i="1"/>
  <c r="A135" i="1"/>
  <c r="S134" i="1"/>
  <c r="F134" i="1"/>
  <c r="E134" i="1"/>
  <c r="D134" i="1"/>
  <c r="C134" i="1"/>
  <c r="B134" i="1"/>
  <c r="A134" i="1"/>
  <c r="F133" i="1"/>
  <c r="E133" i="1"/>
  <c r="D133" i="1"/>
  <c r="C133" i="1"/>
  <c r="B133" i="1"/>
  <c r="A133" i="1"/>
  <c r="F132" i="1"/>
  <c r="E132" i="1"/>
  <c r="D132" i="1"/>
  <c r="C132" i="1"/>
  <c r="B132" i="1"/>
  <c r="A132" i="1"/>
  <c r="X131" i="1"/>
  <c r="V131" i="1"/>
  <c r="U131" i="1"/>
  <c r="T131" i="1"/>
  <c r="R131" i="1"/>
  <c r="Q131" i="1"/>
  <c r="P131" i="1"/>
  <c r="N131" i="1"/>
  <c r="M131" i="1"/>
  <c r="L131" i="1"/>
  <c r="J131" i="1"/>
  <c r="I131" i="1"/>
  <c r="H131" i="1"/>
  <c r="F131" i="1"/>
  <c r="E131" i="1"/>
  <c r="D131" i="1"/>
  <c r="C131" i="1"/>
  <c r="B131" i="1"/>
  <c r="A131" i="1"/>
  <c r="A130" i="1"/>
  <c r="W129" i="1"/>
  <c r="V129" i="1"/>
  <c r="S129" i="1"/>
  <c r="R129" i="1"/>
  <c r="O129" i="1"/>
  <c r="N129" i="1"/>
  <c r="K129" i="1"/>
  <c r="J129" i="1"/>
  <c r="F129" i="1"/>
  <c r="E129" i="1"/>
  <c r="D129" i="1"/>
  <c r="C129" i="1"/>
  <c r="B129" i="1"/>
  <c r="A129" i="1"/>
  <c r="T128" i="1"/>
  <c r="F128" i="1"/>
  <c r="E128" i="1"/>
  <c r="D128" i="1"/>
  <c r="C128" i="1"/>
  <c r="B128" i="1"/>
  <c r="A128" i="1"/>
  <c r="U127" i="1"/>
  <c r="T127" i="1"/>
  <c r="Q127" i="1"/>
  <c r="M127" i="1"/>
  <c r="L127" i="1"/>
  <c r="I127" i="1"/>
  <c r="F127" i="1"/>
  <c r="E127" i="1"/>
  <c r="D127" i="1"/>
  <c r="C127" i="1"/>
  <c r="B127" i="1"/>
  <c r="A127" i="1"/>
  <c r="F126" i="1"/>
  <c r="E126" i="1"/>
  <c r="D126" i="1"/>
  <c r="C126" i="1"/>
  <c r="B126" i="1"/>
  <c r="A126" i="1"/>
  <c r="A125" i="1"/>
  <c r="F124" i="1"/>
  <c r="E124" i="1"/>
  <c r="D124" i="1"/>
  <c r="C124" i="1"/>
  <c r="B124" i="1"/>
  <c r="A124" i="1"/>
  <c r="F123" i="1"/>
  <c r="E123" i="1"/>
  <c r="D123" i="1"/>
  <c r="C123" i="1"/>
  <c r="B123" i="1"/>
  <c r="A123" i="1"/>
  <c r="F122" i="1"/>
  <c r="E122" i="1"/>
  <c r="D122" i="1"/>
  <c r="C122" i="1"/>
  <c r="B122" i="1"/>
  <c r="A122" i="1"/>
  <c r="X121" i="1"/>
  <c r="T121" i="1"/>
  <c r="P121" i="1"/>
  <c r="L121" i="1"/>
  <c r="H121" i="1"/>
  <c r="F121" i="1"/>
  <c r="E121" i="1"/>
  <c r="D121" i="1"/>
  <c r="C121" i="1"/>
  <c r="B121" i="1"/>
  <c r="A121" i="1"/>
  <c r="A120" i="1"/>
  <c r="F119" i="1"/>
  <c r="E119" i="1"/>
  <c r="D119" i="1"/>
  <c r="C119" i="1"/>
  <c r="B119" i="1"/>
  <c r="A119" i="1"/>
  <c r="W118" i="1"/>
  <c r="F118" i="1"/>
  <c r="E118" i="1"/>
  <c r="D118" i="1"/>
  <c r="C118" i="1"/>
  <c r="B118" i="1"/>
  <c r="A118" i="1"/>
  <c r="F117" i="1"/>
  <c r="E117" i="1"/>
  <c r="D117" i="1"/>
  <c r="C117" i="1"/>
  <c r="B117" i="1"/>
  <c r="A117" i="1"/>
  <c r="V116" i="1"/>
  <c r="F116" i="1"/>
  <c r="E116" i="1"/>
  <c r="D116" i="1"/>
  <c r="C116" i="1"/>
  <c r="B116" i="1"/>
  <c r="A116" i="1"/>
  <c r="A115" i="1"/>
  <c r="F114" i="1"/>
  <c r="E114" i="1"/>
  <c r="D114" i="1"/>
  <c r="C114" i="1"/>
  <c r="B114" i="1"/>
  <c r="A114" i="1"/>
  <c r="F113" i="1"/>
  <c r="E113" i="1"/>
  <c r="D113" i="1"/>
  <c r="C113" i="1"/>
  <c r="B113" i="1"/>
  <c r="A113" i="1"/>
  <c r="U112" i="1"/>
  <c r="Q112" i="1"/>
  <c r="M112" i="1"/>
  <c r="I112" i="1"/>
  <c r="F112" i="1"/>
  <c r="E112" i="1"/>
  <c r="D112" i="1"/>
  <c r="C112" i="1"/>
  <c r="B112" i="1"/>
  <c r="A112" i="1"/>
  <c r="X111" i="1"/>
  <c r="V111" i="1"/>
  <c r="U111" i="1"/>
  <c r="T111" i="1"/>
  <c r="R111" i="1"/>
  <c r="Q111" i="1"/>
  <c r="P111" i="1"/>
  <c r="N111" i="1"/>
  <c r="M111" i="1"/>
  <c r="L111" i="1"/>
  <c r="J111" i="1"/>
  <c r="I111" i="1"/>
  <c r="H111" i="1"/>
  <c r="F111" i="1"/>
  <c r="E111" i="1"/>
  <c r="D111" i="1"/>
  <c r="C111" i="1"/>
  <c r="B111" i="1"/>
  <c r="A111" i="1"/>
  <c r="A110" i="1"/>
  <c r="W109" i="1"/>
  <c r="V109" i="1"/>
  <c r="U109" i="1"/>
  <c r="S109" i="1"/>
  <c r="R109" i="1"/>
  <c r="Q109" i="1"/>
  <c r="O109" i="1"/>
  <c r="N109" i="1"/>
  <c r="M109" i="1"/>
  <c r="K109" i="1"/>
  <c r="J109" i="1"/>
  <c r="I109" i="1"/>
  <c r="F109" i="1"/>
  <c r="E109" i="1"/>
  <c r="D109" i="1"/>
  <c r="C109" i="1"/>
  <c r="B109" i="1"/>
  <c r="A109" i="1"/>
  <c r="W108" i="1"/>
  <c r="S108" i="1"/>
  <c r="O108" i="1"/>
  <c r="K108" i="1"/>
  <c r="H108" i="1"/>
  <c r="F108" i="1"/>
  <c r="E108" i="1"/>
  <c r="D108" i="1"/>
  <c r="C108" i="1"/>
  <c r="B108" i="1"/>
  <c r="A108" i="1"/>
  <c r="U107" i="1"/>
  <c r="Q107" i="1"/>
  <c r="O107" i="1"/>
  <c r="M107" i="1"/>
  <c r="L107" i="1"/>
  <c r="K107" i="1"/>
  <c r="I107" i="1"/>
  <c r="F107" i="1"/>
  <c r="E107" i="1"/>
  <c r="D107" i="1"/>
  <c r="C107" i="1"/>
  <c r="B107" i="1"/>
  <c r="A107" i="1"/>
  <c r="V106" i="1"/>
  <c r="F106" i="1"/>
  <c r="E106" i="1"/>
  <c r="D106" i="1"/>
  <c r="C106" i="1"/>
  <c r="B106" i="1"/>
  <c r="A106" i="1"/>
  <c r="A105" i="1"/>
  <c r="F104" i="1"/>
  <c r="E104" i="1"/>
  <c r="D104" i="1"/>
  <c r="C104" i="1"/>
  <c r="B104" i="1"/>
  <c r="A104" i="1"/>
  <c r="N103" i="1"/>
  <c r="F103" i="1"/>
  <c r="E103" i="1"/>
  <c r="D103" i="1"/>
  <c r="C103" i="1"/>
  <c r="B103" i="1"/>
  <c r="A103" i="1"/>
  <c r="O102" i="1"/>
  <c r="F102" i="1"/>
  <c r="E102" i="1"/>
  <c r="D102" i="1"/>
  <c r="C102" i="1"/>
  <c r="B102" i="1"/>
  <c r="A102" i="1"/>
  <c r="J101" i="1"/>
  <c r="F101" i="1"/>
  <c r="E101" i="1"/>
  <c r="D101" i="1"/>
  <c r="C101" i="1"/>
  <c r="B101" i="1"/>
  <c r="A101" i="1"/>
  <c r="A100" i="1"/>
  <c r="F99" i="1"/>
  <c r="E99" i="1"/>
  <c r="D99" i="1"/>
  <c r="C99" i="1"/>
  <c r="B99" i="1"/>
  <c r="A99" i="1"/>
  <c r="J98" i="1"/>
  <c r="F98" i="1"/>
  <c r="E98" i="1"/>
  <c r="D98" i="1"/>
  <c r="C98" i="1"/>
  <c r="B98" i="1"/>
  <c r="A98" i="1"/>
  <c r="U97" i="1"/>
  <c r="Q97" i="1"/>
  <c r="M97" i="1"/>
  <c r="I97" i="1"/>
  <c r="F97" i="1"/>
  <c r="E97" i="1"/>
  <c r="D97" i="1"/>
  <c r="C97" i="1"/>
  <c r="B97" i="1"/>
  <c r="A97" i="1"/>
  <c r="R96" i="1"/>
  <c r="N96" i="1"/>
  <c r="J96" i="1"/>
  <c r="AD96" i="1" s="1"/>
  <c r="H96" i="1"/>
  <c r="F96" i="1"/>
  <c r="E96" i="1"/>
  <c r="D96" i="1"/>
  <c r="C96" i="1"/>
  <c r="B96" i="1"/>
  <c r="A96" i="1"/>
  <c r="A95" i="1"/>
  <c r="R94" i="1"/>
  <c r="J94" i="1"/>
  <c r="F94" i="1"/>
  <c r="E94" i="1"/>
  <c r="D94" i="1"/>
  <c r="C94" i="1"/>
  <c r="B94" i="1"/>
  <c r="A94" i="1"/>
  <c r="W93" i="1"/>
  <c r="O93" i="1"/>
  <c r="F93" i="1"/>
  <c r="E93" i="1"/>
  <c r="D93" i="1"/>
  <c r="C93" i="1"/>
  <c r="B93" i="1"/>
  <c r="A93" i="1"/>
  <c r="Q92" i="1"/>
  <c r="F92" i="1"/>
  <c r="E92" i="1"/>
  <c r="D92" i="1"/>
  <c r="C92" i="1"/>
  <c r="B92" i="1"/>
  <c r="A92" i="1"/>
  <c r="X91" i="1"/>
  <c r="V91" i="1"/>
  <c r="U91" i="1"/>
  <c r="T91" i="1"/>
  <c r="R91" i="1"/>
  <c r="Q91" i="1"/>
  <c r="P91" i="1"/>
  <c r="N91" i="1"/>
  <c r="M91" i="1"/>
  <c r="L91" i="1"/>
  <c r="J91" i="1"/>
  <c r="I91" i="1"/>
  <c r="H91" i="1"/>
  <c r="F91" i="1"/>
  <c r="E91" i="1"/>
  <c r="D91" i="1"/>
  <c r="C91" i="1"/>
  <c r="B91" i="1"/>
  <c r="A91" i="1"/>
  <c r="A90" i="1"/>
  <c r="W89" i="1"/>
  <c r="V89" i="1"/>
  <c r="S89" i="1"/>
  <c r="R89" i="1"/>
  <c r="O89" i="1"/>
  <c r="N89" i="1"/>
  <c r="K89" i="1"/>
  <c r="J89" i="1"/>
  <c r="F89" i="1"/>
  <c r="E89" i="1"/>
  <c r="D89" i="1"/>
  <c r="C89" i="1"/>
  <c r="B89" i="1"/>
  <c r="A89" i="1"/>
  <c r="V88" i="1"/>
  <c r="S88" i="1"/>
  <c r="R88" i="1"/>
  <c r="N88" i="1"/>
  <c r="K88" i="1"/>
  <c r="J88" i="1"/>
  <c r="F88" i="1"/>
  <c r="E88" i="1"/>
  <c r="D88" i="1"/>
  <c r="C88" i="1"/>
  <c r="B88" i="1"/>
  <c r="A88" i="1"/>
  <c r="U87" i="1"/>
  <c r="Q87" i="1"/>
  <c r="O87" i="1"/>
  <c r="M87" i="1"/>
  <c r="L87" i="1"/>
  <c r="K87" i="1"/>
  <c r="I87" i="1"/>
  <c r="F87" i="1"/>
  <c r="E87" i="1"/>
  <c r="D87" i="1"/>
  <c r="C87" i="1"/>
  <c r="B87" i="1"/>
  <c r="A87" i="1"/>
  <c r="X86" i="1"/>
  <c r="V86" i="1"/>
  <c r="U86" i="1"/>
  <c r="T86" i="1"/>
  <c r="R86" i="1"/>
  <c r="Q86" i="1"/>
  <c r="P86" i="1"/>
  <c r="N86" i="1"/>
  <c r="M86" i="1"/>
  <c r="L86" i="1"/>
  <c r="J86" i="1"/>
  <c r="I86" i="1"/>
  <c r="H86" i="1"/>
  <c r="F86" i="1"/>
  <c r="E86" i="1"/>
  <c r="D86" i="1"/>
  <c r="C86" i="1"/>
  <c r="B86" i="1"/>
  <c r="A86" i="1"/>
  <c r="A85" i="1"/>
  <c r="W84" i="1"/>
  <c r="V84" i="1"/>
  <c r="S84" i="1"/>
  <c r="R84" i="1"/>
  <c r="O84" i="1"/>
  <c r="N84" i="1"/>
  <c r="K84" i="1"/>
  <c r="J84" i="1"/>
  <c r="F84" i="1"/>
  <c r="E84" i="1"/>
  <c r="D84" i="1"/>
  <c r="C84" i="1"/>
  <c r="B84" i="1"/>
  <c r="A84" i="1"/>
  <c r="V83" i="1"/>
  <c r="S83" i="1"/>
  <c r="R83" i="1"/>
  <c r="N83" i="1"/>
  <c r="K83" i="1"/>
  <c r="J83" i="1"/>
  <c r="F83" i="1"/>
  <c r="E83" i="1"/>
  <c r="D83" i="1"/>
  <c r="C83" i="1"/>
  <c r="B83" i="1"/>
  <c r="A83" i="1"/>
  <c r="U82" i="1"/>
  <c r="Q82" i="1"/>
  <c r="O82" i="1"/>
  <c r="M82" i="1"/>
  <c r="K82" i="1"/>
  <c r="I82" i="1"/>
  <c r="F82" i="1"/>
  <c r="E82" i="1"/>
  <c r="D82" i="1"/>
  <c r="C82" i="1"/>
  <c r="B82" i="1"/>
  <c r="A82" i="1"/>
  <c r="X81" i="1"/>
  <c r="V81" i="1"/>
  <c r="U81" i="1"/>
  <c r="T81" i="1"/>
  <c r="R81" i="1"/>
  <c r="Q81" i="1"/>
  <c r="P81" i="1"/>
  <c r="N81" i="1"/>
  <c r="M81" i="1"/>
  <c r="L81" i="1"/>
  <c r="J81" i="1"/>
  <c r="I81" i="1"/>
  <c r="H81" i="1"/>
  <c r="F81" i="1"/>
  <c r="E81" i="1"/>
  <c r="D81" i="1"/>
  <c r="C81" i="1"/>
  <c r="B81" i="1"/>
  <c r="A81" i="1"/>
  <c r="A80" i="1"/>
  <c r="W79" i="1"/>
  <c r="V79" i="1"/>
  <c r="S79" i="1"/>
  <c r="R79" i="1"/>
  <c r="O79" i="1"/>
  <c r="N79" i="1"/>
  <c r="K79" i="1"/>
  <c r="J79" i="1"/>
  <c r="F79" i="1"/>
  <c r="E79" i="1"/>
  <c r="D79" i="1"/>
  <c r="C79" i="1"/>
  <c r="B79" i="1"/>
  <c r="A79" i="1"/>
  <c r="W78" i="1"/>
  <c r="V78" i="1"/>
  <c r="R78" i="1"/>
  <c r="O78" i="1"/>
  <c r="N78" i="1"/>
  <c r="J78" i="1"/>
  <c r="F78" i="1"/>
  <c r="E78" i="1"/>
  <c r="D78" i="1"/>
  <c r="C78" i="1"/>
  <c r="B78" i="1"/>
  <c r="A78" i="1"/>
  <c r="U77" i="1"/>
  <c r="Q77" i="1"/>
  <c r="O77" i="1"/>
  <c r="M77" i="1"/>
  <c r="K77" i="1"/>
  <c r="I77" i="1"/>
  <c r="F77" i="1"/>
  <c r="E77" i="1"/>
  <c r="D77" i="1"/>
  <c r="C77" i="1"/>
  <c r="B77" i="1"/>
  <c r="A77" i="1"/>
  <c r="X76" i="1"/>
  <c r="T76" i="1"/>
  <c r="F76" i="1"/>
  <c r="E76" i="1"/>
  <c r="D76" i="1"/>
  <c r="C76" i="1"/>
  <c r="B76" i="1"/>
  <c r="A76" i="1"/>
  <c r="A75" i="1"/>
  <c r="F74" i="1"/>
  <c r="E74" i="1"/>
  <c r="D74" i="1"/>
  <c r="C74" i="1"/>
  <c r="B74" i="1"/>
  <c r="A74" i="1"/>
  <c r="R73" i="1"/>
  <c r="F73" i="1"/>
  <c r="E73" i="1"/>
  <c r="D73" i="1"/>
  <c r="C73" i="1"/>
  <c r="B73" i="1"/>
  <c r="A73" i="1"/>
  <c r="K72" i="1"/>
  <c r="F72" i="1"/>
  <c r="E72" i="1"/>
  <c r="D72" i="1"/>
  <c r="C72" i="1"/>
  <c r="B72" i="1"/>
  <c r="A72" i="1"/>
  <c r="X71" i="1"/>
  <c r="T71" i="1"/>
  <c r="L71" i="1"/>
  <c r="H71" i="1"/>
  <c r="F71" i="1"/>
  <c r="E71" i="1"/>
  <c r="D71" i="1"/>
  <c r="C71" i="1"/>
  <c r="B71" i="1"/>
  <c r="A71" i="1"/>
  <c r="A70" i="1"/>
  <c r="F69" i="1"/>
  <c r="E69" i="1"/>
  <c r="D69" i="1"/>
  <c r="C69" i="1"/>
  <c r="B69" i="1"/>
  <c r="A69" i="1"/>
  <c r="V68" i="1"/>
  <c r="F68" i="1"/>
  <c r="E68" i="1"/>
  <c r="D68" i="1"/>
  <c r="C68" i="1"/>
  <c r="B68" i="1"/>
  <c r="A68" i="1"/>
  <c r="O67" i="1"/>
  <c r="F67" i="1"/>
  <c r="E67" i="1"/>
  <c r="D67" i="1"/>
  <c r="C67" i="1"/>
  <c r="B67" i="1"/>
  <c r="A67" i="1"/>
  <c r="X66" i="1"/>
  <c r="V66" i="1"/>
  <c r="U66" i="1"/>
  <c r="T66" i="1"/>
  <c r="R66" i="1"/>
  <c r="Q66" i="1"/>
  <c r="P66" i="1"/>
  <c r="N66" i="1"/>
  <c r="M66" i="1"/>
  <c r="L66" i="1"/>
  <c r="J66" i="1"/>
  <c r="I66" i="1"/>
  <c r="H66" i="1"/>
  <c r="F66" i="1"/>
  <c r="E66" i="1"/>
  <c r="D66" i="1"/>
  <c r="C66" i="1"/>
  <c r="B66" i="1"/>
  <c r="A66" i="1"/>
  <c r="A65" i="1"/>
  <c r="W64" i="1"/>
  <c r="V64" i="1"/>
  <c r="S64" i="1"/>
  <c r="R64" i="1"/>
  <c r="O64" i="1"/>
  <c r="N64" i="1"/>
  <c r="K64" i="1"/>
  <c r="J64" i="1"/>
  <c r="F64" i="1"/>
  <c r="E64" i="1"/>
  <c r="D64" i="1"/>
  <c r="C64" i="1"/>
  <c r="B64" i="1"/>
  <c r="A64" i="1"/>
  <c r="V63" i="1"/>
  <c r="S63" i="1"/>
  <c r="R63" i="1"/>
  <c r="F63" i="1"/>
  <c r="E63" i="1"/>
  <c r="D63" i="1"/>
  <c r="C63" i="1"/>
  <c r="B63" i="1"/>
  <c r="A63" i="1"/>
  <c r="U62" i="1"/>
  <c r="Q62" i="1"/>
  <c r="O62" i="1"/>
  <c r="M62" i="1"/>
  <c r="K62" i="1"/>
  <c r="I62" i="1"/>
  <c r="F62" i="1"/>
  <c r="E62" i="1"/>
  <c r="D62" i="1"/>
  <c r="C62" i="1"/>
  <c r="B62" i="1"/>
  <c r="A62" i="1"/>
  <c r="T61" i="1"/>
  <c r="P61" i="1"/>
  <c r="L61" i="1"/>
  <c r="F61" i="1"/>
  <c r="E61" i="1"/>
  <c r="D61" i="1"/>
  <c r="C61" i="1"/>
  <c r="B61" i="1"/>
  <c r="A61" i="1"/>
  <c r="A60" i="1"/>
  <c r="F59" i="1"/>
  <c r="E59" i="1"/>
  <c r="D59" i="1"/>
  <c r="C59" i="1"/>
  <c r="B59" i="1"/>
  <c r="A59" i="1"/>
  <c r="V58" i="1"/>
  <c r="R58" i="1"/>
  <c r="O58" i="1"/>
  <c r="F58" i="1"/>
  <c r="E58" i="1"/>
  <c r="D58" i="1"/>
  <c r="C58" i="1"/>
  <c r="B58" i="1"/>
  <c r="A58" i="1"/>
  <c r="O57" i="1"/>
  <c r="K57" i="1"/>
  <c r="F57" i="1"/>
  <c r="E57" i="1"/>
  <c r="D57" i="1"/>
  <c r="C57" i="1"/>
  <c r="B57" i="1"/>
  <c r="A57" i="1"/>
  <c r="X56" i="1"/>
  <c r="T56" i="1"/>
  <c r="P56" i="1"/>
  <c r="H56" i="1"/>
  <c r="AC56" i="1" s="1"/>
  <c r="F56" i="1"/>
  <c r="E56" i="1"/>
  <c r="D56" i="1"/>
  <c r="C56" i="1"/>
  <c r="B56" i="1"/>
  <c r="A56" i="1"/>
  <c r="A55" i="1"/>
  <c r="F54" i="1"/>
  <c r="E54" i="1"/>
  <c r="D54" i="1"/>
  <c r="C54" i="1"/>
  <c r="B54" i="1"/>
  <c r="A54" i="1"/>
  <c r="R53" i="1"/>
  <c r="F53" i="1"/>
  <c r="E53" i="1"/>
  <c r="D53" i="1"/>
  <c r="C53" i="1"/>
  <c r="B53" i="1"/>
  <c r="A53" i="1"/>
  <c r="K52" i="1"/>
  <c r="F52" i="1"/>
  <c r="E52" i="1"/>
  <c r="D52" i="1"/>
  <c r="C52" i="1"/>
  <c r="B52" i="1"/>
  <c r="A52" i="1"/>
  <c r="X51" i="1"/>
  <c r="T51" i="1"/>
  <c r="L51" i="1"/>
  <c r="F51" i="1"/>
  <c r="E51" i="1"/>
  <c r="D51" i="1"/>
  <c r="C51" i="1"/>
  <c r="B51" i="1"/>
  <c r="A51" i="1"/>
  <c r="A50" i="1"/>
  <c r="U49" i="1"/>
  <c r="M49" i="1"/>
  <c r="I49" i="1"/>
  <c r="F49" i="1"/>
  <c r="E49" i="1"/>
  <c r="D49" i="1"/>
  <c r="C49" i="1"/>
  <c r="B49" i="1"/>
  <c r="A49" i="1"/>
  <c r="W48" i="1"/>
  <c r="V48" i="1"/>
  <c r="R48" i="1"/>
  <c r="K48" i="1"/>
  <c r="F48" i="1"/>
  <c r="E48" i="1"/>
  <c r="D48" i="1"/>
  <c r="C48" i="1"/>
  <c r="B48" i="1"/>
  <c r="A48" i="1"/>
  <c r="O47" i="1"/>
  <c r="F47" i="1"/>
  <c r="E47" i="1"/>
  <c r="D47" i="1"/>
  <c r="C47" i="1"/>
  <c r="B47" i="1"/>
  <c r="A47" i="1"/>
  <c r="X46" i="1"/>
  <c r="T46" i="1"/>
  <c r="P46" i="1"/>
  <c r="H46" i="1"/>
  <c r="F46" i="1"/>
  <c r="E46" i="1"/>
  <c r="D46" i="1"/>
  <c r="C46" i="1"/>
  <c r="B46" i="1"/>
  <c r="A46" i="1"/>
  <c r="A45" i="1"/>
  <c r="U44" i="1"/>
  <c r="Q44" i="1"/>
  <c r="M44" i="1"/>
  <c r="F44" i="1"/>
  <c r="E44" i="1"/>
  <c r="D44" i="1"/>
  <c r="C44" i="1"/>
  <c r="B44" i="1"/>
  <c r="A44" i="1"/>
  <c r="V43" i="1"/>
  <c r="R43" i="1"/>
  <c r="F43" i="1"/>
  <c r="E43" i="1"/>
  <c r="D43" i="1"/>
  <c r="C43" i="1"/>
  <c r="B43" i="1"/>
  <c r="A43" i="1"/>
  <c r="O42" i="1"/>
  <c r="K42" i="1"/>
  <c r="F42" i="1"/>
  <c r="E42" i="1"/>
  <c r="D42" i="1"/>
  <c r="C42" i="1"/>
  <c r="B42" i="1"/>
  <c r="A42" i="1"/>
  <c r="X41" i="1"/>
  <c r="T41" i="1"/>
  <c r="L41" i="1"/>
  <c r="H41" i="1"/>
  <c r="F41" i="1"/>
  <c r="E41" i="1"/>
  <c r="D41" i="1"/>
  <c r="C41" i="1"/>
  <c r="B41" i="1"/>
  <c r="A41" i="1"/>
  <c r="A40" i="1"/>
  <c r="U39" i="1"/>
  <c r="Q39" i="1"/>
  <c r="I39" i="1"/>
  <c r="F39" i="1"/>
  <c r="E39" i="1"/>
  <c r="D39" i="1"/>
  <c r="C39" i="1"/>
  <c r="B39" i="1"/>
  <c r="A39" i="1"/>
  <c r="V38" i="1"/>
  <c r="F38" i="1"/>
  <c r="E38" i="1"/>
  <c r="D38" i="1"/>
  <c r="C38" i="1"/>
  <c r="B38" i="1"/>
  <c r="A38" i="1"/>
  <c r="O37" i="1"/>
  <c r="F37" i="1"/>
  <c r="E37" i="1"/>
  <c r="D37" i="1"/>
  <c r="C37" i="1"/>
  <c r="B37" i="1"/>
  <c r="A37" i="1"/>
  <c r="X36" i="1"/>
  <c r="T36" i="1"/>
  <c r="P36" i="1"/>
  <c r="L36" i="1"/>
  <c r="H36" i="1"/>
  <c r="F36" i="1"/>
  <c r="E36" i="1"/>
  <c r="D36" i="1"/>
  <c r="C36" i="1"/>
  <c r="B36" i="1"/>
  <c r="A36" i="1"/>
  <c r="A35" i="1"/>
  <c r="U34" i="1"/>
  <c r="Q34" i="1"/>
  <c r="M34" i="1"/>
  <c r="I34" i="1"/>
  <c r="F34" i="1"/>
  <c r="E34" i="1"/>
  <c r="D34" i="1"/>
  <c r="C34" i="1"/>
  <c r="B34" i="1"/>
  <c r="A34" i="1"/>
  <c r="W33" i="1"/>
  <c r="V33" i="1"/>
  <c r="R33" i="1"/>
  <c r="K33" i="1"/>
  <c r="F33" i="1"/>
  <c r="E33" i="1"/>
  <c r="D33" i="1"/>
  <c r="C33" i="1"/>
  <c r="B33" i="1"/>
  <c r="A33" i="1"/>
  <c r="O32" i="1"/>
  <c r="F32" i="1"/>
  <c r="E32" i="1"/>
  <c r="D32" i="1"/>
  <c r="C32" i="1"/>
  <c r="B32" i="1"/>
  <c r="A32" i="1"/>
  <c r="F31" i="1"/>
  <c r="E31" i="1"/>
  <c r="D31" i="1"/>
  <c r="C31" i="1"/>
  <c r="B31" i="1"/>
  <c r="A31" i="1"/>
  <c r="A30" i="1"/>
  <c r="F29" i="1"/>
  <c r="E29" i="1"/>
  <c r="D29" i="1"/>
  <c r="C29" i="1"/>
  <c r="B29" i="1"/>
  <c r="A29" i="1"/>
  <c r="F28" i="1"/>
  <c r="E28" i="1"/>
  <c r="D28" i="1"/>
  <c r="C28" i="1"/>
  <c r="B28" i="1"/>
  <c r="A28" i="1"/>
  <c r="H27" i="1"/>
  <c r="F27" i="1"/>
  <c r="E27" i="1"/>
  <c r="D27" i="1"/>
  <c r="C27" i="1"/>
  <c r="B27" i="1"/>
  <c r="A27" i="1"/>
  <c r="X26" i="1"/>
  <c r="V26" i="1"/>
  <c r="T26" i="1"/>
  <c r="R26" i="1"/>
  <c r="Q26" i="1"/>
  <c r="P26" i="1"/>
  <c r="N26" i="1"/>
  <c r="L26" i="1"/>
  <c r="J26" i="1"/>
  <c r="I26" i="1"/>
  <c r="H26" i="1"/>
  <c r="AC26" i="1" s="1"/>
  <c r="F26" i="1"/>
  <c r="E26" i="1"/>
  <c r="D26" i="1"/>
  <c r="C26" i="1"/>
  <c r="B26" i="1"/>
  <c r="A26" i="1"/>
  <c r="A25" i="1"/>
  <c r="W24" i="1"/>
  <c r="V24" i="1"/>
  <c r="U24" i="1"/>
  <c r="S24" i="1"/>
  <c r="Q24" i="1"/>
  <c r="O24" i="1"/>
  <c r="N24" i="1"/>
  <c r="M24" i="1"/>
  <c r="K24" i="1"/>
  <c r="I24" i="1"/>
  <c r="F24" i="1"/>
  <c r="E24" i="1"/>
  <c r="D24" i="1"/>
  <c r="C24" i="1"/>
  <c r="B24" i="1"/>
  <c r="A24" i="1"/>
  <c r="W23" i="1"/>
  <c r="V23" i="1"/>
  <c r="R23" i="1"/>
  <c r="O23" i="1"/>
  <c r="K23" i="1"/>
  <c r="F23" i="1"/>
  <c r="E23" i="1"/>
  <c r="D23" i="1"/>
  <c r="C23" i="1"/>
  <c r="B23" i="1"/>
  <c r="A23" i="1"/>
  <c r="U22" i="1"/>
  <c r="M22" i="1"/>
  <c r="L22" i="1"/>
  <c r="I22" i="1"/>
  <c r="F22" i="1"/>
  <c r="E22" i="1"/>
  <c r="D22" i="1"/>
  <c r="C22" i="1"/>
  <c r="B22" i="1"/>
  <c r="A22" i="1"/>
  <c r="N21" i="1"/>
  <c r="F21" i="1"/>
  <c r="E21" i="1"/>
  <c r="D21" i="1"/>
  <c r="C21" i="1"/>
  <c r="B21" i="1"/>
  <c r="A21" i="1"/>
  <c r="A20" i="1"/>
  <c r="K19" i="1"/>
  <c r="F19" i="1"/>
  <c r="E19" i="1"/>
  <c r="D19" i="1"/>
  <c r="C19" i="1"/>
  <c r="B19" i="1"/>
  <c r="A19" i="1"/>
  <c r="V18" i="1"/>
  <c r="F18" i="1"/>
  <c r="E18" i="1"/>
  <c r="D18" i="1"/>
  <c r="C18" i="1"/>
  <c r="B18" i="1"/>
  <c r="A18" i="1"/>
  <c r="O17" i="1"/>
  <c r="F17" i="1"/>
  <c r="E17" i="1"/>
  <c r="D17" i="1"/>
  <c r="C17" i="1"/>
  <c r="B17" i="1"/>
  <c r="A17" i="1"/>
  <c r="X16" i="1"/>
  <c r="U16" i="1"/>
  <c r="T16" i="1"/>
  <c r="Q16" i="1"/>
  <c r="P16" i="1"/>
  <c r="M16" i="1"/>
  <c r="L16" i="1"/>
  <c r="I16" i="1"/>
  <c r="H16" i="1"/>
  <c r="F16" i="1"/>
  <c r="E16" i="1"/>
  <c r="D16" i="1"/>
  <c r="C16" i="1"/>
  <c r="B16" i="1"/>
  <c r="A16" i="1"/>
  <c r="A15" i="1"/>
  <c r="V14" i="1"/>
  <c r="U14" i="1"/>
  <c r="R14" i="1"/>
  <c r="Q14" i="1"/>
  <c r="N14" i="1"/>
  <c r="M14" i="1"/>
  <c r="J14" i="1"/>
  <c r="I14" i="1"/>
  <c r="H14" i="1"/>
  <c r="F14" i="1"/>
  <c r="E14" i="1"/>
  <c r="D14" i="1"/>
  <c r="C14" i="1"/>
  <c r="B14" i="1"/>
  <c r="A14" i="1"/>
  <c r="U13" i="1"/>
  <c r="R13" i="1"/>
  <c r="Q13" i="1"/>
  <c r="M13" i="1"/>
  <c r="J13" i="1"/>
  <c r="F13" i="1"/>
  <c r="E13" i="1"/>
  <c r="D13" i="1"/>
  <c r="C13" i="1"/>
  <c r="B13" i="1"/>
  <c r="A13" i="1"/>
  <c r="V12" i="1"/>
  <c r="R12" i="1"/>
  <c r="N12" i="1"/>
  <c r="J12" i="1"/>
  <c r="F12" i="1"/>
  <c r="E12" i="1"/>
  <c r="D12" i="1"/>
  <c r="C12" i="1"/>
  <c r="B12" i="1"/>
  <c r="A12" i="1"/>
  <c r="X11" i="1"/>
  <c r="V11" i="1"/>
  <c r="U11" i="1"/>
  <c r="T11" i="1"/>
  <c r="R11" i="1"/>
  <c r="Q11" i="1"/>
  <c r="P11" i="1"/>
  <c r="N11" i="1"/>
  <c r="M11" i="1"/>
  <c r="L11" i="1"/>
  <c r="J11" i="1"/>
  <c r="I11" i="1"/>
  <c r="H11" i="1"/>
  <c r="F11" i="1"/>
  <c r="E11" i="1"/>
  <c r="D11" i="1"/>
  <c r="C11" i="1"/>
  <c r="B11" i="1"/>
  <c r="A11" i="1"/>
  <c r="A10" i="1"/>
  <c r="W9" i="1"/>
  <c r="V9" i="1"/>
  <c r="U9" i="1"/>
  <c r="S9" i="1"/>
  <c r="R9" i="1"/>
  <c r="Q9" i="1"/>
  <c r="O9" i="1"/>
  <c r="N9" i="1"/>
  <c r="M9" i="1"/>
  <c r="K9" i="1"/>
  <c r="J9" i="1"/>
  <c r="I9" i="1"/>
  <c r="F9" i="1"/>
  <c r="E9" i="1"/>
  <c r="D9" i="1"/>
  <c r="C9" i="1"/>
  <c r="B9" i="1"/>
  <c r="A9" i="1"/>
  <c r="W8" i="1"/>
  <c r="V8" i="1"/>
  <c r="S8" i="1"/>
  <c r="R8" i="1"/>
  <c r="O8" i="1"/>
  <c r="N8" i="1"/>
  <c r="K8" i="1"/>
  <c r="J8" i="1"/>
  <c r="F8" i="1"/>
  <c r="E8" i="1"/>
  <c r="D8" i="1"/>
  <c r="C8" i="1"/>
  <c r="B8" i="1"/>
  <c r="A8" i="1"/>
  <c r="W7" i="1"/>
  <c r="U7" i="1"/>
  <c r="S7" i="1"/>
  <c r="Q7" i="1"/>
  <c r="P7" i="1"/>
  <c r="O7" i="1"/>
  <c r="M7" i="1"/>
  <c r="K7" i="1"/>
  <c r="I7" i="1"/>
  <c r="F7" i="1"/>
  <c r="E7" i="1"/>
  <c r="D7" i="1"/>
  <c r="C7" i="1"/>
  <c r="B7" i="1"/>
  <c r="A7" i="1"/>
  <c r="X6" i="1"/>
  <c r="W6" i="1"/>
  <c r="U6" i="1"/>
  <c r="T6" i="1"/>
  <c r="S6" i="1"/>
  <c r="Q6" i="1"/>
  <c r="P6" i="1"/>
  <c r="O6" i="1"/>
  <c r="M6" i="1"/>
  <c r="L6" i="1"/>
  <c r="K6" i="1"/>
  <c r="I6" i="1"/>
  <c r="H6" i="1"/>
  <c r="F6" i="1"/>
  <c r="E6" i="1"/>
  <c r="D6" i="1"/>
  <c r="C6" i="1"/>
  <c r="B6" i="1"/>
  <c r="A5" i="1"/>
  <c r="X4" i="1"/>
  <c r="V4" i="1"/>
  <c r="U4" i="1"/>
  <c r="T4" i="1"/>
  <c r="R4" i="1"/>
  <c r="Q4" i="1"/>
  <c r="P4" i="1"/>
  <c r="N4" i="1"/>
  <c r="M4" i="1"/>
  <c r="L4" i="1"/>
  <c r="J4" i="1"/>
  <c r="I4" i="1"/>
  <c r="H4" i="1"/>
  <c r="AC4" i="1" s="1"/>
  <c r="F4" i="1"/>
  <c r="E4" i="1"/>
  <c r="D4" i="1"/>
  <c r="C4" i="1"/>
  <c r="B4" i="1"/>
  <c r="A4" i="1"/>
  <c r="V3" i="1"/>
  <c r="U3" i="1"/>
  <c r="R3" i="1"/>
  <c r="Q3" i="1"/>
  <c r="N3" i="1"/>
  <c r="M3" i="1"/>
  <c r="J3" i="1"/>
  <c r="I3" i="1"/>
  <c r="F3" i="1"/>
  <c r="E3" i="1"/>
  <c r="D3" i="1"/>
  <c r="C3" i="1"/>
  <c r="B3" i="1"/>
  <c r="A3" i="1"/>
  <c r="V2" i="1"/>
  <c r="T2" i="1"/>
  <c r="R2" i="1"/>
  <c r="N2" i="1"/>
  <c r="L2" i="1"/>
  <c r="K2" i="1"/>
  <c r="J2" i="1"/>
  <c r="F2" i="1"/>
  <c r="E2" i="1"/>
  <c r="D2" i="1"/>
  <c r="C2" i="1"/>
  <c r="B2" i="1"/>
  <c r="A2" i="1"/>
  <c r="B10" i="39"/>
  <c r="E50" i="34" s="1"/>
  <c r="B5" i="39"/>
  <c r="E45" i="34" s="1"/>
  <c r="B20" i="37"/>
  <c r="D55" i="34" s="1"/>
  <c r="B15" i="37"/>
  <c r="D45" i="34" s="1"/>
  <c r="B10" i="37"/>
  <c r="D5" i="34" s="1"/>
  <c r="B5" i="37"/>
  <c r="D50" i="34" s="1"/>
  <c r="B40" i="36"/>
  <c r="C60" i="34" s="1"/>
  <c r="B35" i="36"/>
  <c r="C5" i="34" s="1"/>
  <c r="B30" i="36"/>
  <c r="C55" i="34" s="1"/>
  <c r="B25" i="36"/>
  <c r="C30" i="34" s="1"/>
  <c r="B20" i="36"/>
  <c r="C50" i="34" s="1"/>
  <c r="B15" i="36"/>
  <c r="C15" i="34" s="1"/>
  <c r="B10" i="36"/>
  <c r="C45" i="34" s="1"/>
  <c r="B40" i="35"/>
  <c r="B40" i="34" s="1"/>
  <c r="B35" i="35"/>
  <c r="B35" i="34" s="1"/>
  <c r="B30" i="35"/>
  <c r="B30" i="34" s="1"/>
  <c r="B25" i="35"/>
  <c r="B25" i="34" s="1"/>
  <c r="B20" i="35"/>
  <c r="B20" i="34" s="1"/>
  <c r="B15" i="35"/>
  <c r="B15" i="34" s="1"/>
  <c r="B10" i="35"/>
  <c r="B10" i="34" s="1"/>
  <c r="B5" i="35"/>
  <c r="B5" i="34" s="1"/>
  <c r="F8" i="33"/>
  <c r="E8" i="33"/>
  <c r="D8" i="33"/>
  <c r="C8" i="33"/>
  <c r="B8" i="33"/>
  <c r="V7" i="33"/>
  <c r="F7" i="33"/>
  <c r="D7" i="33"/>
  <c r="C7" i="33"/>
  <c r="B7" i="33"/>
  <c r="Z6" i="33"/>
  <c r="G6" i="33"/>
  <c r="V5" i="33"/>
  <c r="V15" i="1" s="1"/>
  <c r="R5" i="33"/>
  <c r="R15" i="1" s="1"/>
  <c r="N5" i="33"/>
  <c r="N15" i="1" s="1"/>
  <c r="J5" i="33"/>
  <c r="J15" i="1" s="1"/>
  <c r="F5" i="33"/>
  <c r="F15" i="1" s="1"/>
  <c r="E5" i="33"/>
  <c r="E15" i="1" s="1"/>
  <c r="D5" i="33"/>
  <c r="D15" i="1" s="1"/>
  <c r="C5" i="33"/>
  <c r="C15" i="1" s="1"/>
  <c r="B5" i="33"/>
  <c r="B15" i="1" s="1"/>
  <c r="Z4" i="33"/>
  <c r="G4" i="33"/>
  <c r="G14" i="1" s="1"/>
  <c r="Z3" i="33"/>
  <c r="G3" i="33"/>
  <c r="Z2" i="33"/>
  <c r="G2" i="33"/>
  <c r="U9" i="32"/>
  <c r="Q9" i="32"/>
  <c r="M9" i="32"/>
  <c r="I9" i="32"/>
  <c r="F9" i="32"/>
  <c r="E9" i="32"/>
  <c r="D9" i="32"/>
  <c r="C9" i="32"/>
  <c r="B9" i="32"/>
  <c r="F8" i="32"/>
  <c r="E8" i="32"/>
  <c r="D8" i="32"/>
  <c r="C8" i="32"/>
  <c r="B8" i="32"/>
  <c r="V7" i="32"/>
  <c r="R7" i="32"/>
  <c r="N7" i="32"/>
  <c r="J7" i="32"/>
  <c r="F7" i="32"/>
  <c r="E7" i="32"/>
  <c r="D7" i="32"/>
  <c r="C7" i="32"/>
  <c r="B7" i="32"/>
  <c r="Z6" i="32"/>
  <c r="G6" i="32"/>
  <c r="G6" i="1" s="1"/>
  <c r="V5" i="32"/>
  <c r="V5" i="1" s="1"/>
  <c r="R5" i="32"/>
  <c r="R5" i="1" s="1"/>
  <c r="N5" i="32"/>
  <c r="N5" i="1" s="1"/>
  <c r="J5" i="32"/>
  <c r="J5" i="1" s="1"/>
  <c r="F5" i="32"/>
  <c r="F5" i="1" s="1"/>
  <c r="E5" i="32"/>
  <c r="E5" i="1" s="1"/>
  <c r="D5" i="32"/>
  <c r="D5" i="1" s="1"/>
  <c r="C5" i="32"/>
  <c r="C5" i="1" s="1"/>
  <c r="B5" i="32"/>
  <c r="B5" i="1" s="1"/>
  <c r="Z4" i="32"/>
  <c r="G4" i="32"/>
  <c r="G4" i="1" s="1"/>
  <c r="Z3" i="32"/>
  <c r="G3" i="32"/>
  <c r="G3" i="1" s="1"/>
  <c r="Z2" i="32"/>
  <c r="G2" i="32"/>
  <c r="F9" i="31"/>
  <c r="E9" i="31"/>
  <c r="D9" i="31"/>
  <c r="C9" i="31"/>
  <c r="B9" i="31"/>
  <c r="F8" i="31"/>
  <c r="E8" i="31"/>
  <c r="D8" i="31"/>
  <c r="C8" i="31"/>
  <c r="B8" i="31"/>
  <c r="F7" i="31"/>
  <c r="E7" i="31"/>
  <c r="D7" i="31"/>
  <c r="C7" i="31"/>
  <c r="B7" i="31"/>
  <c r="Z6" i="31"/>
  <c r="G6" i="31"/>
  <c r="G156" i="1" s="1"/>
  <c r="F5" i="31"/>
  <c r="F155" i="1" s="1"/>
  <c r="E5" i="31"/>
  <c r="E155" i="1" s="1"/>
  <c r="D5" i="31"/>
  <c r="C5" i="31"/>
  <c r="C155" i="1" s="1"/>
  <c r="B5" i="31"/>
  <c r="B155" i="1" s="1"/>
  <c r="Z4" i="31"/>
  <c r="G4" i="31"/>
  <c r="G154" i="1" s="1"/>
  <c r="Z3" i="31"/>
  <c r="G3" i="31"/>
  <c r="G153" i="1" s="1"/>
  <c r="Z2" i="31"/>
  <c r="G2" i="31"/>
  <c r="G152" i="1" s="1"/>
  <c r="V9" i="30"/>
  <c r="R9" i="30"/>
  <c r="N9" i="30"/>
  <c r="J9" i="30"/>
  <c r="F9" i="30"/>
  <c r="E9" i="30"/>
  <c r="D9" i="30"/>
  <c r="C9" i="30"/>
  <c r="B9" i="30"/>
  <c r="F8" i="30"/>
  <c r="E8" i="30"/>
  <c r="D8" i="30"/>
  <c r="C8" i="30"/>
  <c r="B8" i="30"/>
  <c r="W7" i="30"/>
  <c r="S7" i="30"/>
  <c r="O7" i="30"/>
  <c r="K7" i="30"/>
  <c r="F7" i="30"/>
  <c r="E7" i="30"/>
  <c r="D7" i="30"/>
  <c r="C7" i="30"/>
  <c r="B7" i="30"/>
  <c r="Z6" i="30"/>
  <c r="G6" i="30"/>
  <c r="G11" i="1" s="1"/>
  <c r="W5" i="30"/>
  <c r="W10" i="1" s="1"/>
  <c r="U5" i="30"/>
  <c r="U10" i="1" s="1"/>
  <c r="S5" i="30"/>
  <c r="S10" i="1" s="1"/>
  <c r="Q5" i="30"/>
  <c r="Q10" i="1" s="1"/>
  <c r="O5" i="30"/>
  <c r="O10" i="1" s="1"/>
  <c r="M5" i="30"/>
  <c r="M10" i="1" s="1"/>
  <c r="K5" i="30"/>
  <c r="K10" i="1" s="1"/>
  <c r="I5" i="30"/>
  <c r="I10" i="1" s="1"/>
  <c r="F5" i="30"/>
  <c r="F10" i="1" s="1"/>
  <c r="E5" i="30"/>
  <c r="E10" i="1" s="1"/>
  <c r="D5" i="30"/>
  <c r="D10" i="1" s="1"/>
  <c r="C5" i="30"/>
  <c r="C10" i="1" s="1"/>
  <c r="B5" i="30"/>
  <c r="B10" i="1" s="1"/>
  <c r="Z4" i="30"/>
  <c r="G4" i="30"/>
  <c r="G9" i="1" s="1"/>
  <c r="Z3" i="30"/>
  <c r="G3" i="30"/>
  <c r="G8" i="1" s="1"/>
  <c r="Z2" i="30"/>
  <c r="G2" i="30"/>
  <c r="G7" i="1" s="1"/>
  <c r="F9" i="29"/>
  <c r="E9" i="29"/>
  <c r="D9" i="29"/>
  <c r="C9" i="29"/>
  <c r="B9" i="29"/>
  <c r="F8" i="29"/>
  <c r="E8" i="29"/>
  <c r="D8" i="29"/>
  <c r="C8" i="29"/>
  <c r="B8" i="29"/>
  <c r="F7" i="29"/>
  <c r="E7" i="29"/>
  <c r="D7" i="29"/>
  <c r="C7" i="29"/>
  <c r="B7" i="29"/>
  <c r="Z6" i="29"/>
  <c r="G6" i="29"/>
  <c r="G151" i="1" s="1"/>
  <c r="F5" i="29"/>
  <c r="F150" i="1" s="1"/>
  <c r="E5" i="29"/>
  <c r="E150" i="1" s="1"/>
  <c r="D5" i="29"/>
  <c r="D150" i="1" s="1"/>
  <c r="C5" i="29"/>
  <c r="C150" i="1" s="1"/>
  <c r="B5" i="29"/>
  <c r="B150" i="1" s="1"/>
  <c r="Z4" i="29"/>
  <c r="G4" i="29"/>
  <c r="G149" i="1" s="1"/>
  <c r="Z3" i="29"/>
  <c r="G3" i="29"/>
  <c r="G148" i="1" s="1"/>
  <c r="Z2" i="29"/>
  <c r="G2" i="29"/>
  <c r="G147" i="1" s="1"/>
  <c r="F8" i="28"/>
  <c r="E8" i="28"/>
  <c r="D8" i="28"/>
  <c r="C8" i="28"/>
  <c r="B8" i="28"/>
  <c r="S7" i="28"/>
  <c r="F7" i="28"/>
  <c r="E7" i="28"/>
  <c r="D7" i="28"/>
  <c r="C7" i="28"/>
  <c r="B7" i="28"/>
  <c r="Z6" i="28"/>
  <c r="G6" i="28"/>
  <c r="G146" i="1" s="1"/>
  <c r="F5" i="28"/>
  <c r="F145" i="1" s="1"/>
  <c r="E5" i="28"/>
  <c r="E145" i="1" s="1"/>
  <c r="D5" i="28"/>
  <c r="D145" i="1" s="1"/>
  <c r="C5" i="28"/>
  <c r="C145" i="1" s="1"/>
  <c r="B5" i="28"/>
  <c r="B145" i="1" s="1"/>
  <c r="Z4" i="28"/>
  <c r="G4" i="28"/>
  <c r="G144" i="1" s="1"/>
  <c r="Z3" i="28"/>
  <c r="G3" i="28"/>
  <c r="Z2" i="28"/>
  <c r="G2" i="28"/>
  <c r="G142" i="1" s="1"/>
  <c r="F8" i="27"/>
  <c r="E8" i="27"/>
  <c r="D8" i="27"/>
  <c r="C8" i="27"/>
  <c r="B8" i="27"/>
  <c r="O7" i="27"/>
  <c r="F7" i="27"/>
  <c r="E7" i="27"/>
  <c r="D7" i="27"/>
  <c r="C7" i="27"/>
  <c r="B7" i="27"/>
  <c r="Z6" i="27"/>
  <c r="G6" i="27"/>
  <c r="G141" i="1" s="1"/>
  <c r="F5" i="27"/>
  <c r="F140" i="1" s="1"/>
  <c r="E5" i="27"/>
  <c r="E140" i="1" s="1"/>
  <c r="D5" i="27"/>
  <c r="D140" i="1" s="1"/>
  <c r="C5" i="27"/>
  <c r="C140" i="1" s="1"/>
  <c r="B5" i="27"/>
  <c r="B140" i="1" s="1"/>
  <c r="Z4" i="27"/>
  <c r="G4" i="27"/>
  <c r="G139" i="1" s="1"/>
  <c r="Z3" i="27"/>
  <c r="G3" i="27"/>
  <c r="Z2" i="27"/>
  <c r="G2" i="27"/>
  <c r="G137" i="1" s="1"/>
  <c r="F8" i="26"/>
  <c r="E8" i="26"/>
  <c r="D8" i="26"/>
  <c r="C8" i="26"/>
  <c r="B8" i="26"/>
  <c r="F7" i="26"/>
  <c r="E7" i="26"/>
  <c r="D7" i="26"/>
  <c r="C7" i="26"/>
  <c r="B7" i="26"/>
  <c r="Z6" i="26"/>
  <c r="G6" i="26"/>
  <c r="G136" i="1" s="1"/>
  <c r="F5" i="26"/>
  <c r="F135" i="1" s="1"/>
  <c r="E5" i="26"/>
  <c r="E135" i="1" s="1"/>
  <c r="D5" i="26"/>
  <c r="D135" i="1" s="1"/>
  <c r="C5" i="26"/>
  <c r="C135" i="1" s="1"/>
  <c r="B5" i="26"/>
  <c r="B135" i="1" s="1"/>
  <c r="Z4" i="26"/>
  <c r="G4" i="26"/>
  <c r="G134" i="1" s="1"/>
  <c r="Z3" i="26"/>
  <c r="G3" i="26"/>
  <c r="Z2" i="26"/>
  <c r="G2" i="26"/>
  <c r="G132" i="1" s="1"/>
  <c r="F8" i="25"/>
  <c r="E8" i="25"/>
  <c r="D8" i="25"/>
  <c r="C8" i="25"/>
  <c r="B8" i="25"/>
  <c r="W7" i="25"/>
  <c r="S7" i="25"/>
  <c r="O7" i="25"/>
  <c r="K7" i="25"/>
  <c r="F7" i="25"/>
  <c r="E7" i="25"/>
  <c r="D7" i="25"/>
  <c r="C7" i="25"/>
  <c r="B7" i="25"/>
  <c r="Z6" i="25"/>
  <c r="G6" i="25"/>
  <c r="G131" i="1" s="1"/>
  <c r="W5" i="25"/>
  <c r="W130" i="1" s="1"/>
  <c r="U5" i="25"/>
  <c r="U130" i="1" s="1"/>
  <c r="S5" i="25"/>
  <c r="S130" i="1" s="1"/>
  <c r="Q5" i="25"/>
  <c r="Q130" i="1" s="1"/>
  <c r="O5" i="25"/>
  <c r="O130" i="1" s="1"/>
  <c r="M5" i="25"/>
  <c r="M130" i="1" s="1"/>
  <c r="L5" i="25"/>
  <c r="L130" i="1" s="1"/>
  <c r="K5" i="25"/>
  <c r="K130" i="1" s="1"/>
  <c r="I5" i="25"/>
  <c r="I130" i="1" s="1"/>
  <c r="F5" i="25"/>
  <c r="F130" i="1" s="1"/>
  <c r="E5" i="25"/>
  <c r="E130" i="1" s="1"/>
  <c r="D5" i="25"/>
  <c r="D130" i="1" s="1"/>
  <c r="C5" i="25"/>
  <c r="C130" i="1" s="1"/>
  <c r="B5" i="25"/>
  <c r="B130" i="1" s="1"/>
  <c r="AA4" i="25"/>
  <c r="Z4" i="25"/>
  <c r="G4" i="25"/>
  <c r="G129" i="1" s="1"/>
  <c r="Z3" i="25"/>
  <c r="G3" i="25"/>
  <c r="Z2" i="25"/>
  <c r="G2" i="25"/>
  <c r="G127" i="1" s="1"/>
  <c r="F8" i="24"/>
  <c r="E8" i="24"/>
  <c r="D8" i="24"/>
  <c r="C8" i="24"/>
  <c r="K7" i="24"/>
  <c r="F7" i="24"/>
  <c r="E7" i="24"/>
  <c r="D7" i="24"/>
  <c r="Z6" i="24"/>
  <c r="G6" i="24"/>
  <c r="G126" i="1" s="1"/>
  <c r="F5" i="24"/>
  <c r="F125" i="1" s="1"/>
  <c r="E5" i="24"/>
  <c r="E125" i="1" s="1"/>
  <c r="D5" i="24"/>
  <c r="D125" i="1" s="1"/>
  <c r="C5" i="24"/>
  <c r="C125" i="1" s="1"/>
  <c r="B125" i="1"/>
  <c r="Z4" i="24"/>
  <c r="G4" i="24"/>
  <c r="G124" i="1" s="1"/>
  <c r="Z3" i="24"/>
  <c r="G3" i="24"/>
  <c r="Z2" i="24"/>
  <c r="G2" i="24"/>
  <c r="G122" i="1" s="1"/>
  <c r="F8" i="23"/>
  <c r="E8" i="23"/>
  <c r="D8" i="23"/>
  <c r="C8" i="23"/>
  <c r="B8" i="23"/>
  <c r="K7" i="23"/>
  <c r="F7" i="23"/>
  <c r="E7" i="23"/>
  <c r="D7" i="23"/>
  <c r="C7" i="23"/>
  <c r="B7" i="23"/>
  <c r="Z6" i="23"/>
  <c r="G6" i="23"/>
  <c r="G121" i="1" s="1"/>
  <c r="F5" i="23"/>
  <c r="F120" i="1" s="1"/>
  <c r="E5" i="23"/>
  <c r="E120" i="1" s="1"/>
  <c r="D5" i="23"/>
  <c r="D120" i="1" s="1"/>
  <c r="C5" i="23"/>
  <c r="C120" i="1" s="1"/>
  <c r="B5" i="23"/>
  <c r="B120" i="1" s="1"/>
  <c r="Z4" i="23"/>
  <c r="G4" i="23"/>
  <c r="G119" i="1" s="1"/>
  <c r="Z3" i="23"/>
  <c r="G3" i="23"/>
  <c r="Z2" i="23"/>
  <c r="G2" i="23"/>
  <c r="G117" i="1" s="1"/>
  <c r="F8" i="22"/>
  <c r="E8" i="22"/>
  <c r="D8" i="22"/>
  <c r="C8" i="22"/>
  <c r="B8" i="22"/>
  <c r="F7" i="22"/>
  <c r="E7" i="22"/>
  <c r="D7" i="22"/>
  <c r="C7" i="22"/>
  <c r="B7" i="22"/>
  <c r="Z6" i="22"/>
  <c r="G6" i="22"/>
  <c r="F5" i="22"/>
  <c r="F115" i="1" s="1"/>
  <c r="E5" i="22"/>
  <c r="E115" i="1" s="1"/>
  <c r="D5" i="22"/>
  <c r="D115" i="1" s="1"/>
  <c r="C115" i="1"/>
  <c r="B5" i="22"/>
  <c r="B115" i="1" s="1"/>
  <c r="Z4" i="22"/>
  <c r="G4" i="22"/>
  <c r="G114" i="1" s="1"/>
  <c r="Z3" i="22"/>
  <c r="G3" i="22"/>
  <c r="G113" i="1" s="1"/>
  <c r="Z2" i="22"/>
  <c r="G2" i="22"/>
  <c r="G112" i="1" s="1"/>
  <c r="F8" i="21"/>
  <c r="E8" i="21"/>
  <c r="D8" i="21"/>
  <c r="C8" i="21"/>
  <c r="B8" i="21"/>
  <c r="W7" i="21"/>
  <c r="S7" i="21"/>
  <c r="O7" i="21"/>
  <c r="K7" i="21"/>
  <c r="F7" i="21"/>
  <c r="E7" i="21"/>
  <c r="D7" i="21"/>
  <c r="C7" i="21"/>
  <c r="B7" i="21"/>
  <c r="Z6" i="21"/>
  <c r="G6" i="21"/>
  <c r="G111" i="1" s="1"/>
  <c r="W5" i="21"/>
  <c r="W110" i="1" s="1"/>
  <c r="U5" i="21"/>
  <c r="U110" i="1" s="1"/>
  <c r="S5" i="21"/>
  <c r="S110" i="1" s="1"/>
  <c r="Q5" i="21"/>
  <c r="Q110" i="1" s="1"/>
  <c r="O5" i="21"/>
  <c r="O110" i="1" s="1"/>
  <c r="M5" i="21"/>
  <c r="M110" i="1" s="1"/>
  <c r="K5" i="21"/>
  <c r="K110" i="1" s="1"/>
  <c r="I5" i="21"/>
  <c r="I110" i="1" s="1"/>
  <c r="F5" i="21"/>
  <c r="F110" i="1" s="1"/>
  <c r="E5" i="21"/>
  <c r="E110" i="1" s="1"/>
  <c r="D5" i="21"/>
  <c r="D110" i="1" s="1"/>
  <c r="C5" i="21"/>
  <c r="C110" i="1" s="1"/>
  <c r="B5" i="21"/>
  <c r="B110" i="1" s="1"/>
  <c r="Z4" i="21"/>
  <c r="G4" i="21"/>
  <c r="G109" i="1" s="1"/>
  <c r="Z3" i="21"/>
  <c r="G3" i="21"/>
  <c r="Z2" i="21"/>
  <c r="G2" i="21"/>
  <c r="G107" i="1" s="1"/>
  <c r="F8" i="20"/>
  <c r="E8" i="20"/>
  <c r="D8" i="20"/>
  <c r="C8" i="20"/>
  <c r="B8" i="20"/>
  <c r="F7" i="20"/>
  <c r="E7" i="20"/>
  <c r="D7" i="20"/>
  <c r="C7" i="20"/>
  <c r="B7" i="20"/>
  <c r="Z6" i="20"/>
  <c r="G6" i="20"/>
  <c r="G106" i="1" s="1"/>
  <c r="W5" i="20"/>
  <c r="W105" i="1" s="1"/>
  <c r="F5" i="20"/>
  <c r="F105" i="1" s="1"/>
  <c r="E5" i="20"/>
  <c r="E105" i="1" s="1"/>
  <c r="D5" i="20"/>
  <c r="D105" i="1" s="1"/>
  <c r="C5" i="20"/>
  <c r="C105" i="1" s="1"/>
  <c r="B5" i="20"/>
  <c r="B105" i="1" s="1"/>
  <c r="Z4" i="20"/>
  <c r="G4" i="20"/>
  <c r="G104" i="1" s="1"/>
  <c r="Z3" i="20"/>
  <c r="G3" i="20"/>
  <c r="Z2" i="20"/>
  <c r="G2" i="20"/>
  <c r="G102" i="1" s="1"/>
  <c r="F8" i="19"/>
  <c r="E8" i="19"/>
  <c r="D8" i="19"/>
  <c r="C8" i="19"/>
  <c r="B8" i="19"/>
  <c r="F7" i="19"/>
  <c r="E7" i="19"/>
  <c r="D7" i="19"/>
  <c r="C7" i="19"/>
  <c r="B7" i="19"/>
  <c r="Z6" i="19"/>
  <c r="G6" i="19"/>
  <c r="G101" i="1" s="1"/>
  <c r="F5" i="19"/>
  <c r="F100" i="1" s="1"/>
  <c r="E5" i="19"/>
  <c r="E100" i="1" s="1"/>
  <c r="D5" i="19"/>
  <c r="D100" i="1" s="1"/>
  <c r="C5" i="19"/>
  <c r="C100" i="1" s="1"/>
  <c r="B5" i="19"/>
  <c r="B100" i="1" s="1"/>
  <c r="Z4" i="19"/>
  <c r="G4" i="19"/>
  <c r="G99" i="1" s="1"/>
  <c r="Z3" i="19"/>
  <c r="G3" i="19"/>
  <c r="Z2" i="19"/>
  <c r="G2" i="19"/>
  <c r="G97" i="1" s="1"/>
  <c r="F8" i="18"/>
  <c r="E8" i="18"/>
  <c r="D8" i="18"/>
  <c r="C8" i="18"/>
  <c r="B8" i="18"/>
  <c r="F7" i="18"/>
  <c r="E7" i="18"/>
  <c r="D7" i="18"/>
  <c r="C7" i="18"/>
  <c r="B7" i="18"/>
  <c r="Z6" i="18"/>
  <c r="G6" i="18"/>
  <c r="G96" i="1" s="1"/>
  <c r="F5" i="18"/>
  <c r="F95" i="1" s="1"/>
  <c r="E5" i="18"/>
  <c r="E95" i="1" s="1"/>
  <c r="D5" i="18"/>
  <c r="D95" i="1" s="1"/>
  <c r="C5" i="18"/>
  <c r="C95" i="1" s="1"/>
  <c r="B5" i="18"/>
  <c r="B95" i="1" s="1"/>
  <c r="Z4" i="18"/>
  <c r="G4" i="18"/>
  <c r="G94" i="1" s="1"/>
  <c r="Z3" i="18"/>
  <c r="G3" i="18"/>
  <c r="Z2" i="18"/>
  <c r="G2" i="18"/>
  <c r="G92" i="1" s="1"/>
  <c r="L8" i="17"/>
  <c r="F8" i="17"/>
  <c r="E8" i="17"/>
  <c r="D8" i="17"/>
  <c r="C8" i="17"/>
  <c r="B8" i="17"/>
  <c r="Z7" i="17"/>
  <c r="W7" i="17"/>
  <c r="S7" i="17"/>
  <c r="O7" i="17"/>
  <c r="K7" i="17"/>
  <c r="G7" i="17"/>
  <c r="Z6" i="17"/>
  <c r="G6" i="17"/>
  <c r="G91" i="1" s="1"/>
  <c r="W5" i="17"/>
  <c r="W90" i="1" s="1"/>
  <c r="U5" i="17"/>
  <c r="U90" i="1" s="1"/>
  <c r="S5" i="17"/>
  <c r="S90" i="1" s="1"/>
  <c r="Q5" i="17"/>
  <c r="Q90" i="1" s="1"/>
  <c r="O5" i="17"/>
  <c r="O90" i="1" s="1"/>
  <c r="M5" i="17"/>
  <c r="M90" i="1" s="1"/>
  <c r="K5" i="17"/>
  <c r="K90" i="1" s="1"/>
  <c r="I5" i="17"/>
  <c r="I90" i="1" s="1"/>
  <c r="F5" i="17"/>
  <c r="F90" i="1" s="1"/>
  <c r="E5" i="17"/>
  <c r="E90" i="1" s="1"/>
  <c r="D5" i="17"/>
  <c r="D90" i="1" s="1"/>
  <c r="C5" i="17"/>
  <c r="C90" i="1" s="1"/>
  <c r="B5" i="17"/>
  <c r="B90" i="1" s="1"/>
  <c r="Z4" i="17"/>
  <c r="G4" i="17"/>
  <c r="G89" i="1" s="1"/>
  <c r="Z3" i="17"/>
  <c r="G3" i="17"/>
  <c r="Z2" i="17"/>
  <c r="G2" i="17"/>
  <c r="G87" i="1" s="1"/>
  <c r="F8" i="16"/>
  <c r="E8" i="16"/>
  <c r="D8" i="16"/>
  <c r="C8" i="16"/>
  <c r="B8" i="16"/>
  <c r="W7" i="16"/>
  <c r="S7" i="16"/>
  <c r="O7" i="16"/>
  <c r="K7" i="16"/>
  <c r="F7" i="16"/>
  <c r="E7" i="16"/>
  <c r="D7" i="16"/>
  <c r="C7" i="16"/>
  <c r="B7" i="16"/>
  <c r="G7" i="16" s="1"/>
  <c r="Z6" i="16"/>
  <c r="G6" i="16"/>
  <c r="G81" i="1" s="1"/>
  <c r="W5" i="16"/>
  <c r="W80" i="1" s="1"/>
  <c r="U5" i="16"/>
  <c r="U80" i="1" s="1"/>
  <c r="S5" i="16"/>
  <c r="S80" i="1" s="1"/>
  <c r="Q5" i="16"/>
  <c r="Q80" i="1" s="1"/>
  <c r="O5" i="16"/>
  <c r="O80" i="1" s="1"/>
  <c r="M5" i="16"/>
  <c r="M80" i="1" s="1"/>
  <c r="K5" i="16"/>
  <c r="K80" i="1" s="1"/>
  <c r="I5" i="16"/>
  <c r="I80" i="1" s="1"/>
  <c r="F5" i="16"/>
  <c r="F80" i="1" s="1"/>
  <c r="E5" i="16"/>
  <c r="E80" i="1" s="1"/>
  <c r="D5" i="16"/>
  <c r="D80" i="1" s="1"/>
  <c r="C5" i="16"/>
  <c r="C80" i="1" s="1"/>
  <c r="B5" i="16"/>
  <c r="B80" i="1" s="1"/>
  <c r="Z4" i="16"/>
  <c r="G4" i="16"/>
  <c r="G79" i="1" s="1"/>
  <c r="Z3" i="16"/>
  <c r="G3" i="16"/>
  <c r="Z2" i="16"/>
  <c r="G2" i="16"/>
  <c r="G77" i="1" s="1"/>
  <c r="F8" i="15"/>
  <c r="E8" i="15"/>
  <c r="D8" i="15"/>
  <c r="C8" i="15"/>
  <c r="B8" i="15"/>
  <c r="W7" i="15"/>
  <c r="S7" i="15"/>
  <c r="O7" i="15"/>
  <c r="K7" i="15"/>
  <c r="F7" i="15"/>
  <c r="E7" i="15"/>
  <c r="D7" i="15"/>
  <c r="C7" i="15"/>
  <c r="B7" i="15"/>
  <c r="Z6" i="15"/>
  <c r="G6" i="15"/>
  <c r="G86" i="1" s="1"/>
  <c r="W5" i="15"/>
  <c r="W85" i="1" s="1"/>
  <c r="U5" i="15"/>
  <c r="U85" i="1" s="1"/>
  <c r="S5" i="15"/>
  <c r="S85" i="1" s="1"/>
  <c r="Q5" i="15"/>
  <c r="Q85" i="1" s="1"/>
  <c r="O5" i="15"/>
  <c r="O85" i="1" s="1"/>
  <c r="M5" i="15"/>
  <c r="M85" i="1" s="1"/>
  <c r="K5" i="15"/>
  <c r="K85" i="1" s="1"/>
  <c r="I5" i="15"/>
  <c r="I85" i="1" s="1"/>
  <c r="F5" i="15"/>
  <c r="E5" i="15"/>
  <c r="E85" i="1" s="1"/>
  <c r="D5" i="15"/>
  <c r="D85" i="1" s="1"/>
  <c r="C5" i="15"/>
  <c r="C85" i="1" s="1"/>
  <c r="B5" i="15"/>
  <c r="Z4" i="15"/>
  <c r="G4" i="15"/>
  <c r="G84" i="1" s="1"/>
  <c r="Z3" i="15"/>
  <c r="G3" i="15"/>
  <c r="Z2" i="15"/>
  <c r="G2" i="15"/>
  <c r="G82" i="1" s="1"/>
  <c r="F8" i="14"/>
  <c r="E8" i="14"/>
  <c r="D8" i="14"/>
  <c r="C8" i="14"/>
  <c r="B8" i="14"/>
  <c r="W7" i="14"/>
  <c r="F7" i="14"/>
  <c r="E7" i="14"/>
  <c r="D7" i="14"/>
  <c r="C7" i="14"/>
  <c r="B7" i="14"/>
  <c r="Z6" i="14"/>
  <c r="G6" i="14"/>
  <c r="G36" i="1" s="1"/>
  <c r="F5" i="14"/>
  <c r="F35" i="1" s="1"/>
  <c r="E5" i="14"/>
  <c r="E35" i="1" s="1"/>
  <c r="D5" i="14"/>
  <c r="D35" i="1" s="1"/>
  <c r="C5" i="14"/>
  <c r="C35" i="1" s="1"/>
  <c r="B5" i="14"/>
  <c r="B35" i="1" s="1"/>
  <c r="Z4" i="14"/>
  <c r="G4" i="14"/>
  <c r="G34" i="1" s="1"/>
  <c r="Z3" i="14"/>
  <c r="G3" i="14"/>
  <c r="Z2" i="14"/>
  <c r="G2" i="14"/>
  <c r="G32" i="1" s="1"/>
  <c r="F8" i="13"/>
  <c r="E8" i="13"/>
  <c r="D8" i="13"/>
  <c r="C8" i="13"/>
  <c r="B8" i="13"/>
  <c r="S7" i="13"/>
  <c r="F7" i="13"/>
  <c r="E7" i="13"/>
  <c r="D7" i="13"/>
  <c r="C7" i="13"/>
  <c r="B7" i="13"/>
  <c r="Z6" i="13"/>
  <c r="G6" i="13"/>
  <c r="G76" i="1" s="1"/>
  <c r="F5" i="13"/>
  <c r="F75" i="1" s="1"/>
  <c r="E5" i="13"/>
  <c r="E75" i="1" s="1"/>
  <c r="D5" i="13"/>
  <c r="D75" i="1" s="1"/>
  <c r="C5" i="13"/>
  <c r="C75" i="1" s="1"/>
  <c r="B5" i="13"/>
  <c r="B75" i="1" s="1"/>
  <c r="Z4" i="13"/>
  <c r="G4" i="13"/>
  <c r="G74" i="1" s="1"/>
  <c r="Z3" i="13"/>
  <c r="G3" i="13"/>
  <c r="Z2" i="13"/>
  <c r="G2" i="13"/>
  <c r="G72" i="1" s="1"/>
  <c r="F8" i="12"/>
  <c r="E8" i="12"/>
  <c r="D8" i="12"/>
  <c r="Z8" i="12" s="1"/>
  <c r="C8" i="12"/>
  <c r="B8" i="12"/>
  <c r="F7" i="12"/>
  <c r="E7" i="12"/>
  <c r="D7" i="12"/>
  <c r="C7" i="12"/>
  <c r="B7" i="12"/>
  <c r="Z6" i="12"/>
  <c r="G6" i="12"/>
  <c r="G71" i="1" s="1"/>
  <c r="F5" i="12"/>
  <c r="F70" i="1" s="1"/>
  <c r="E5" i="12"/>
  <c r="E70" i="1" s="1"/>
  <c r="D5" i="12"/>
  <c r="D70" i="1" s="1"/>
  <c r="C5" i="12"/>
  <c r="C70" i="1" s="1"/>
  <c r="B5" i="12"/>
  <c r="B70" i="1" s="1"/>
  <c r="Z4" i="12"/>
  <c r="G4" i="12"/>
  <c r="G69" i="1" s="1"/>
  <c r="Z3" i="12"/>
  <c r="G3" i="12"/>
  <c r="Z2" i="12"/>
  <c r="G2" i="12"/>
  <c r="G67" i="1" s="1"/>
  <c r="F8" i="11"/>
  <c r="E8" i="11"/>
  <c r="D8" i="11"/>
  <c r="C8" i="11"/>
  <c r="B8" i="11"/>
  <c r="W7" i="11"/>
  <c r="S7" i="11"/>
  <c r="O7" i="11"/>
  <c r="K7" i="11"/>
  <c r="F7" i="11"/>
  <c r="E7" i="11"/>
  <c r="D7" i="11"/>
  <c r="C7" i="11"/>
  <c r="B7" i="11"/>
  <c r="Z6" i="11"/>
  <c r="G6" i="11"/>
  <c r="G66" i="1" s="1"/>
  <c r="W5" i="11"/>
  <c r="W65" i="1" s="1"/>
  <c r="U5" i="11"/>
  <c r="U65" i="1" s="1"/>
  <c r="S5" i="11"/>
  <c r="S65" i="1" s="1"/>
  <c r="Q5" i="11"/>
  <c r="Q65" i="1" s="1"/>
  <c r="O5" i="11"/>
  <c r="O65" i="1" s="1"/>
  <c r="M5" i="11"/>
  <c r="M65" i="1" s="1"/>
  <c r="K5" i="11"/>
  <c r="K65" i="1" s="1"/>
  <c r="I5" i="11"/>
  <c r="I65" i="1" s="1"/>
  <c r="F5" i="11"/>
  <c r="F65" i="1" s="1"/>
  <c r="E5" i="11"/>
  <c r="E65" i="1" s="1"/>
  <c r="D5" i="11"/>
  <c r="D65" i="1" s="1"/>
  <c r="C5" i="11"/>
  <c r="C65" i="1" s="1"/>
  <c r="B5" i="11"/>
  <c r="B65" i="1" s="1"/>
  <c r="Z4" i="11"/>
  <c r="G4" i="11"/>
  <c r="G64" i="1" s="1"/>
  <c r="Z3" i="11"/>
  <c r="G3" i="11"/>
  <c r="Z2" i="11"/>
  <c r="G2" i="11"/>
  <c r="G62" i="1" s="1"/>
  <c r="L8" i="10"/>
  <c r="F8" i="10"/>
  <c r="E8" i="10"/>
  <c r="D8" i="10"/>
  <c r="C8" i="10"/>
  <c r="B8" i="10"/>
  <c r="W7" i="10"/>
  <c r="S7" i="10"/>
  <c r="O7" i="10"/>
  <c r="K7" i="10"/>
  <c r="F7" i="10"/>
  <c r="E7" i="10"/>
  <c r="D7" i="10"/>
  <c r="C7" i="10"/>
  <c r="B7" i="10"/>
  <c r="AB6" i="10"/>
  <c r="Z6" i="10"/>
  <c r="G6" i="10"/>
  <c r="G161" i="1" s="1"/>
  <c r="W5" i="10"/>
  <c r="W160" i="1" s="1"/>
  <c r="U5" i="10"/>
  <c r="U160" i="1" s="1"/>
  <c r="S5" i="10"/>
  <c r="S160" i="1" s="1"/>
  <c r="Q5" i="10"/>
  <c r="Q160" i="1" s="1"/>
  <c r="O5" i="10"/>
  <c r="O160" i="1" s="1"/>
  <c r="M5" i="10"/>
  <c r="M160" i="1" s="1"/>
  <c r="L5" i="10"/>
  <c r="L160" i="1" s="1"/>
  <c r="K5" i="10"/>
  <c r="K160" i="1" s="1"/>
  <c r="I5" i="10"/>
  <c r="I160" i="1" s="1"/>
  <c r="F5" i="10"/>
  <c r="F160" i="1" s="1"/>
  <c r="E5" i="10"/>
  <c r="E160" i="1" s="1"/>
  <c r="D5" i="10"/>
  <c r="D160" i="1" s="1"/>
  <c r="C5" i="10"/>
  <c r="C160" i="1" s="1"/>
  <c r="B5" i="10"/>
  <c r="B160" i="1" s="1"/>
  <c r="Z4" i="10"/>
  <c r="G4" i="10"/>
  <c r="G159" i="1" s="1"/>
  <c r="Z3" i="10"/>
  <c r="G3" i="10"/>
  <c r="Z2" i="10"/>
  <c r="G2" i="10"/>
  <c r="G157" i="1" s="1"/>
  <c r="F8" i="9"/>
  <c r="E8" i="9"/>
  <c r="D8" i="9"/>
  <c r="C8" i="9"/>
  <c r="B8" i="9"/>
  <c r="O7" i="9"/>
  <c r="F7" i="9"/>
  <c r="E7" i="9"/>
  <c r="D7" i="9"/>
  <c r="C7" i="9"/>
  <c r="B7" i="9"/>
  <c r="Z6" i="9"/>
  <c r="G6" i="9"/>
  <c r="G61" i="1" s="1"/>
  <c r="F5" i="9"/>
  <c r="F60" i="1" s="1"/>
  <c r="E5" i="9"/>
  <c r="E60" i="1" s="1"/>
  <c r="D5" i="9"/>
  <c r="D60" i="1" s="1"/>
  <c r="C5" i="9"/>
  <c r="C60" i="1" s="1"/>
  <c r="B5" i="9"/>
  <c r="B60" i="1" s="1"/>
  <c r="Z4" i="9"/>
  <c r="G4" i="9"/>
  <c r="G59" i="1" s="1"/>
  <c r="Z3" i="9"/>
  <c r="G3" i="9"/>
  <c r="Z2" i="9"/>
  <c r="G2" i="9"/>
  <c r="G57" i="1" s="1"/>
  <c r="F8" i="8"/>
  <c r="E8" i="8"/>
  <c r="D8" i="8"/>
  <c r="C8" i="8"/>
  <c r="B8" i="8"/>
  <c r="O7" i="8"/>
  <c r="F7" i="8"/>
  <c r="E7" i="8"/>
  <c r="D7" i="8"/>
  <c r="C7" i="8"/>
  <c r="B7" i="8"/>
  <c r="Z6" i="8"/>
  <c r="G6" i="8"/>
  <c r="G56" i="1" s="1"/>
  <c r="F5" i="8"/>
  <c r="F55" i="1" s="1"/>
  <c r="E5" i="8"/>
  <c r="D5" i="8"/>
  <c r="D55" i="1" s="1"/>
  <c r="C5" i="8"/>
  <c r="C55" i="1" s="1"/>
  <c r="B5" i="8"/>
  <c r="Z4" i="8"/>
  <c r="G4" i="8"/>
  <c r="G54" i="1" s="1"/>
  <c r="Z3" i="8"/>
  <c r="G3" i="8"/>
  <c r="Z2" i="8"/>
  <c r="G2" i="8"/>
  <c r="G52" i="1" s="1"/>
  <c r="F8" i="7"/>
  <c r="E8" i="7"/>
  <c r="D8" i="7"/>
  <c r="C8" i="7"/>
  <c r="B8" i="7"/>
  <c r="K7" i="7"/>
  <c r="F7" i="7"/>
  <c r="E7" i="7"/>
  <c r="D7" i="7"/>
  <c r="C7" i="7"/>
  <c r="B7" i="7"/>
  <c r="Z6" i="7"/>
  <c r="G6" i="7"/>
  <c r="G51" i="1" s="1"/>
  <c r="F5" i="7"/>
  <c r="F50" i="1" s="1"/>
  <c r="E5" i="7"/>
  <c r="E50" i="1" s="1"/>
  <c r="D5" i="7"/>
  <c r="D50" i="1" s="1"/>
  <c r="C5" i="7"/>
  <c r="C50" i="1" s="1"/>
  <c r="B5" i="7"/>
  <c r="B50" i="1" s="1"/>
  <c r="Z4" i="7"/>
  <c r="G4" i="7"/>
  <c r="G49" i="1" s="1"/>
  <c r="Z3" i="7"/>
  <c r="G3" i="7"/>
  <c r="Z2" i="7"/>
  <c r="G2" i="7"/>
  <c r="G47" i="1" s="1"/>
  <c r="F9" i="6"/>
  <c r="E9" i="6"/>
  <c r="D9" i="6"/>
  <c r="C9" i="6"/>
  <c r="B9" i="6"/>
  <c r="F8" i="6"/>
  <c r="E8" i="6"/>
  <c r="D8" i="6"/>
  <c r="C8" i="6"/>
  <c r="B8" i="6"/>
  <c r="F7" i="6"/>
  <c r="E7" i="6"/>
  <c r="D7" i="6"/>
  <c r="C7" i="6"/>
  <c r="B7" i="6"/>
  <c r="Z6" i="6"/>
  <c r="G6" i="6"/>
  <c r="G46" i="1" s="1"/>
  <c r="F5" i="6"/>
  <c r="F45" i="1" s="1"/>
  <c r="E5" i="6"/>
  <c r="E45" i="1" s="1"/>
  <c r="D5" i="6"/>
  <c r="D45" i="1" s="1"/>
  <c r="C5" i="6"/>
  <c r="C45" i="1" s="1"/>
  <c r="B5" i="6"/>
  <c r="B45" i="1" s="1"/>
  <c r="Z4" i="6"/>
  <c r="G4" i="6"/>
  <c r="G44" i="1" s="1"/>
  <c r="Z3" i="6"/>
  <c r="G3" i="6"/>
  <c r="G43" i="1" s="1"/>
  <c r="Z2" i="6"/>
  <c r="G2" i="6"/>
  <c r="G42" i="1" s="1"/>
  <c r="F8" i="5"/>
  <c r="E8" i="5"/>
  <c r="D8" i="5"/>
  <c r="C8" i="5"/>
  <c r="B8" i="5"/>
  <c r="F7" i="5"/>
  <c r="E7" i="5"/>
  <c r="D7" i="5"/>
  <c r="C7" i="5"/>
  <c r="B7" i="5"/>
  <c r="Z6" i="5"/>
  <c r="G6" i="5"/>
  <c r="G41" i="1" s="1"/>
  <c r="F5" i="5"/>
  <c r="F40" i="1" s="1"/>
  <c r="E5" i="5"/>
  <c r="E40" i="1" s="1"/>
  <c r="D5" i="5"/>
  <c r="D40" i="1" s="1"/>
  <c r="C5" i="5"/>
  <c r="C40" i="1" s="1"/>
  <c r="B5" i="5"/>
  <c r="B40" i="1" s="1"/>
  <c r="Z4" i="5"/>
  <c r="G4" i="5"/>
  <c r="G39" i="1" s="1"/>
  <c r="Z3" i="5"/>
  <c r="G3" i="5"/>
  <c r="Z2" i="5"/>
  <c r="G2" i="5"/>
  <c r="G37" i="1" s="1"/>
  <c r="X8" i="4"/>
  <c r="F8" i="4"/>
  <c r="E8" i="4"/>
  <c r="D8" i="4"/>
  <c r="C8" i="4"/>
  <c r="B8" i="4"/>
  <c r="W7" i="4"/>
  <c r="T7" i="4"/>
  <c r="S7" i="4"/>
  <c r="O7" i="4"/>
  <c r="K7" i="4"/>
  <c r="F7" i="4"/>
  <c r="E7" i="4"/>
  <c r="D7" i="4"/>
  <c r="C7" i="4"/>
  <c r="B7" i="4"/>
  <c r="Z6" i="4"/>
  <c r="G6" i="4"/>
  <c r="G26" i="1" s="1"/>
  <c r="W5" i="4"/>
  <c r="W25" i="1" s="1"/>
  <c r="U5" i="4"/>
  <c r="U25" i="1" s="1"/>
  <c r="S5" i="4"/>
  <c r="S25" i="1" s="1"/>
  <c r="Q5" i="4"/>
  <c r="Q25" i="1" s="1"/>
  <c r="O5" i="4"/>
  <c r="O25" i="1" s="1"/>
  <c r="M5" i="4"/>
  <c r="M25" i="1" s="1"/>
  <c r="K5" i="4"/>
  <c r="K25" i="1" s="1"/>
  <c r="I5" i="4"/>
  <c r="I25" i="1" s="1"/>
  <c r="F5" i="4"/>
  <c r="F25" i="1" s="1"/>
  <c r="E5" i="4"/>
  <c r="E25" i="1" s="1"/>
  <c r="D5" i="4"/>
  <c r="D25" i="1" s="1"/>
  <c r="C5" i="4"/>
  <c r="C25" i="1" s="1"/>
  <c r="B5" i="4"/>
  <c r="B25" i="1" s="1"/>
  <c r="Z4" i="4"/>
  <c r="G4" i="4"/>
  <c r="G24" i="1" s="1"/>
  <c r="Z3" i="4"/>
  <c r="G3" i="4"/>
  <c r="Z2" i="4"/>
  <c r="G2" i="4"/>
  <c r="G22" i="1" s="1"/>
  <c r="F8" i="3"/>
  <c r="E8" i="3"/>
  <c r="D8" i="3"/>
  <c r="C8" i="3"/>
  <c r="B8" i="3"/>
  <c r="F7" i="3"/>
  <c r="E7" i="3"/>
  <c r="D7" i="3"/>
  <c r="C7" i="3"/>
  <c r="B7" i="3"/>
  <c r="Z6" i="3"/>
  <c r="G6" i="3"/>
  <c r="G21" i="1" s="1"/>
  <c r="F5" i="3"/>
  <c r="F20" i="1" s="1"/>
  <c r="E5" i="3"/>
  <c r="E20" i="1" s="1"/>
  <c r="D5" i="3"/>
  <c r="D20" i="1" s="1"/>
  <c r="C5" i="3"/>
  <c r="C20" i="1" s="1"/>
  <c r="B5" i="3"/>
  <c r="B20" i="1" s="1"/>
  <c r="Z4" i="3"/>
  <c r="G4" i="3"/>
  <c r="G19" i="1" s="1"/>
  <c r="Z3" i="3"/>
  <c r="G3" i="3"/>
  <c r="Z2" i="3"/>
  <c r="G2" i="3"/>
  <c r="G17" i="1" s="1"/>
  <c r="F8" i="2"/>
  <c r="E8" i="2"/>
  <c r="D8" i="2"/>
  <c r="C8" i="2"/>
  <c r="B8" i="2"/>
  <c r="F7" i="2"/>
  <c r="E7" i="2"/>
  <c r="D7" i="2"/>
  <c r="C7" i="2"/>
  <c r="B7" i="2"/>
  <c r="Z6" i="2"/>
  <c r="G6" i="2"/>
  <c r="G31" i="1" s="1"/>
  <c r="F5" i="2"/>
  <c r="F30" i="1" s="1"/>
  <c r="E5" i="2"/>
  <c r="E30" i="1" s="1"/>
  <c r="D5" i="2"/>
  <c r="D30" i="1" s="1"/>
  <c r="C5" i="2"/>
  <c r="C30" i="1" s="1"/>
  <c r="B5" i="2"/>
  <c r="B30" i="1" s="1"/>
  <c r="Z4" i="2"/>
  <c r="G4" i="2"/>
  <c r="G29" i="1" s="1"/>
  <c r="Z3" i="2"/>
  <c r="G3" i="2"/>
  <c r="Z2" i="2"/>
  <c r="G2" i="2"/>
  <c r="G27" i="1" s="1"/>
  <c r="AC96" i="1"/>
  <c r="AC61" i="1"/>
  <c r="AD14" i="1"/>
  <c r="AC14" i="1"/>
  <c r="AC11" i="1"/>
  <c r="G93" i="1" l="1"/>
  <c r="G9" i="18"/>
  <c r="AC86" i="1"/>
  <c r="W5" i="8"/>
  <c r="W55" i="1" s="1"/>
  <c r="M5" i="12"/>
  <c r="M70" i="1" s="1"/>
  <c r="U5" i="12"/>
  <c r="U70" i="1" s="1"/>
  <c r="L9" i="12"/>
  <c r="U5" i="22"/>
  <c r="U115" i="1" s="1"/>
  <c r="O5" i="24"/>
  <c r="O125" i="1" s="1"/>
  <c r="I5" i="23"/>
  <c r="I120" i="1" s="1"/>
  <c r="M5" i="23"/>
  <c r="M120" i="1" s="1"/>
  <c r="U5" i="23"/>
  <c r="U120" i="1" s="1"/>
  <c r="AC121" i="1"/>
  <c r="AC116" i="1"/>
  <c r="AD4" i="1"/>
  <c r="U5" i="19"/>
  <c r="U100" i="1" s="1"/>
  <c r="M99" i="1"/>
  <c r="M5" i="19"/>
  <c r="M100" i="1" s="1"/>
  <c r="Q99" i="1"/>
  <c r="Q5" i="19"/>
  <c r="Q100" i="1" s="1"/>
  <c r="M114" i="1"/>
  <c r="M5" i="22"/>
  <c r="M115" i="1" s="1"/>
  <c r="AD121" i="1"/>
  <c r="H8" i="31"/>
  <c r="H156" i="1"/>
  <c r="AC156" i="1" s="1"/>
  <c r="AB4" i="2"/>
  <c r="AD106" i="1"/>
  <c r="K144" i="1"/>
  <c r="K5" i="28"/>
  <c r="K145" i="1" s="1"/>
  <c r="Q149" i="1"/>
  <c r="Q5" i="29"/>
  <c r="Q150" i="1" s="1"/>
  <c r="N9" i="31"/>
  <c r="N154" i="1"/>
  <c r="S5" i="5"/>
  <c r="S40" i="1" s="1"/>
  <c r="J9" i="31"/>
  <c r="K59" i="1"/>
  <c r="AF161" i="1"/>
  <c r="K44" i="1"/>
  <c r="K5" i="6"/>
  <c r="K45" i="1" s="1"/>
  <c r="S74" i="1"/>
  <c r="S5" i="13"/>
  <c r="S75" i="1" s="1"/>
  <c r="V9" i="6"/>
  <c r="K5" i="7"/>
  <c r="K50" i="1" s="1"/>
  <c r="I5" i="19"/>
  <c r="I100" i="1" s="1"/>
  <c r="Q5" i="22"/>
  <c r="Q115" i="1" s="1"/>
  <c r="I5" i="2"/>
  <c r="I30" i="1" s="1"/>
  <c r="M5" i="2"/>
  <c r="M30" i="1" s="1"/>
  <c r="M9" i="5"/>
  <c r="U9" i="5"/>
  <c r="I9" i="7"/>
  <c r="M9" i="7"/>
  <c r="Q9" i="7"/>
  <c r="U9" i="7"/>
  <c r="I9" i="8"/>
  <c r="M9" i="8"/>
  <c r="U9" i="8"/>
  <c r="J5" i="9"/>
  <c r="J60" i="1" s="1"/>
  <c r="R5" i="9"/>
  <c r="R60" i="1" s="1"/>
  <c r="V5" i="9"/>
  <c r="V60" i="1" s="1"/>
  <c r="M9" i="9"/>
  <c r="Q9" i="9"/>
  <c r="U9" i="9"/>
  <c r="N5" i="13"/>
  <c r="N75" i="1" s="1"/>
  <c r="I9" i="13"/>
  <c r="O5" i="18"/>
  <c r="O95" i="1" s="1"/>
  <c r="P9" i="19"/>
  <c r="T9" i="19"/>
  <c r="X9" i="19"/>
  <c r="M5" i="20"/>
  <c r="M105" i="1" s="1"/>
  <c r="U5" i="20"/>
  <c r="U105" i="1" s="1"/>
  <c r="T9" i="20"/>
  <c r="X9" i="20"/>
  <c r="T9" i="22"/>
  <c r="M9" i="23"/>
  <c r="Q9" i="23"/>
  <c r="U9" i="23"/>
  <c r="I9" i="24"/>
  <c r="M9" i="24"/>
  <c r="Q9" i="24"/>
  <c r="U9" i="24"/>
  <c r="M5" i="26"/>
  <c r="M135" i="1" s="1"/>
  <c r="P9" i="26"/>
  <c r="M9" i="27"/>
  <c r="Q9" i="27"/>
  <c r="U9" i="27"/>
  <c r="M9" i="28"/>
  <c r="Q9" i="28"/>
  <c r="U9" i="28"/>
  <c r="AC151" i="1"/>
  <c r="Q9" i="12"/>
  <c r="U9" i="12"/>
  <c r="O9" i="18"/>
  <c r="W9" i="18"/>
  <c r="I5" i="22"/>
  <c r="I115" i="1" s="1"/>
  <c r="J5" i="23"/>
  <c r="J120" i="1" s="1"/>
  <c r="N5" i="23"/>
  <c r="N120" i="1" s="1"/>
  <c r="R5" i="23"/>
  <c r="R120" i="1" s="1"/>
  <c r="V5" i="23"/>
  <c r="V120" i="1" s="1"/>
  <c r="AD61" i="1"/>
  <c r="V154" i="1"/>
  <c r="V9" i="31"/>
  <c r="AA6" i="3"/>
  <c r="K5" i="5"/>
  <c r="K40" i="1" s="1"/>
  <c r="W5" i="7"/>
  <c r="W50" i="1" s="1"/>
  <c r="S5" i="9"/>
  <c r="S60" i="1" s="1"/>
  <c r="O5" i="14"/>
  <c r="O35" i="1" s="1"/>
  <c r="W5" i="28"/>
  <c r="W145" i="1" s="1"/>
  <c r="Q5" i="31"/>
  <c r="Q155" i="1" s="1"/>
  <c r="W19" i="1"/>
  <c r="S34" i="1"/>
  <c r="O39" i="1"/>
  <c r="O74" i="1"/>
  <c r="O44" i="1"/>
  <c r="O5" i="6"/>
  <c r="O45" i="1" s="1"/>
  <c r="R46" i="1"/>
  <c r="R9" i="6"/>
  <c r="K5" i="8"/>
  <c r="K55" i="1" s="1"/>
  <c r="K54" i="1"/>
  <c r="W5" i="24"/>
  <c r="W125" i="1" s="1"/>
  <c r="W124" i="1"/>
  <c r="O5" i="28"/>
  <c r="O145" i="1" s="1"/>
  <c r="O144" i="1"/>
  <c r="M149" i="1"/>
  <c r="M5" i="29"/>
  <c r="M150" i="1" s="1"/>
  <c r="I154" i="1"/>
  <c r="I5" i="31"/>
  <c r="I155" i="1" s="1"/>
  <c r="M154" i="1"/>
  <c r="M5" i="31"/>
  <c r="M155" i="1" s="1"/>
  <c r="S5" i="6"/>
  <c r="S45" i="1" s="1"/>
  <c r="O5" i="7"/>
  <c r="O50" i="1" s="1"/>
  <c r="W5" i="13"/>
  <c r="W75" i="1" s="1"/>
  <c r="Y4" i="19"/>
  <c r="W5" i="23"/>
  <c r="W120" i="1" s="1"/>
  <c r="AB4" i="24"/>
  <c r="S5" i="24"/>
  <c r="S125" i="1" s="1"/>
  <c r="S5" i="28"/>
  <c r="S145" i="1" s="1"/>
  <c r="U5" i="29"/>
  <c r="U150" i="1" s="1"/>
  <c r="W34" i="1"/>
  <c r="K69" i="1"/>
  <c r="V8" i="7"/>
  <c r="Y4" i="8"/>
  <c r="AB6" i="8"/>
  <c r="AB4" i="9"/>
  <c r="L59" i="1"/>
  <c r="L5" i="9"/>
  <c r="L60" i="1" s="1"/>
  <c r="X8" i="31"/>
  <c r="U9" i="31"/>
  <c r="R154" i="1"/>
  <c r="R9" i="31"/>
  <c r="AD116" i="1"/>
  <c r="AD161" i="1"/>
  <c r="K9" i="6"/>
  <c r="O5" i="8"/>
  <c r="O55" i="1" s="1"/>
  <c r="W5" i="9"/>
  <c r="W60" i="1" s="1"/>
  <c r="I5" i="18"/>
  <c r="I95" i="1" s="1"/>
  <c r="K5" i="20"/>
  <c r="K105" i="1" s="1"/>
  <c r="K5" i="24"/>
  <c r="K125" i="1" s="1"/>
  <c r="W5" i="26"/>
  <c r="W135" i="1" s="1"/>
  <c r="K5" i="27"/>
  <c r="K140" i="1" s="1"/>
  <c r="I5" i="29"/>
  <c r="I150" i="1" s="1"/>
  <c r="U5" i="31"/>
  <c r="U155" i="1" s="1"/>
  <c r="AD11" i="1"/>
  <c r="AD86" i="1"/>
  <c r="AD141" i="1"/>
  <c r="M9" i="2"/>
  <c r="Q9" i="2"/>
  <c r="U9" i="2"/>
  <c r="M9" i="3"/>
  <c r="Q9" i="3"/>
  <c r="U9" i="3"/>
  <c r="R9" i="5"/>
  <c r="V9" i="5"/>
  <c r="R9" i="7"/>
  <c r="V9" i="7"/>
  <c r="R9" i="8"/>
  <c r="V9" i="8"/>
  <c r="O5" i="9"/>
  <c r="O60" i="1" s="1"/>
  <c r="R9" i="9"/>
  <c r="V9" i="9"/>
  <c r="K5" i="13"/>
  <c r="K75" i="1" s="1"/>
  <c r="R9" i="13"/>
  <c r="V9" i="13"/>
  <c r="R9" i="14"/>
  <c r="V9" i="14"/>
  <c r="M9" i="19"/>
  <c r="Q9" i="19"/>
  <c r="U9" i="19"/>
  <c r="M9" i="20"/>
  <c r="Q9" i="20"/>
  <c r="U9" i="20"/>
  <c r="Q9" i="22"/>
  <c r="U9" i="22"/>
  <c r="AF11" i="1"/>
  <c r="H9" i="23"/>
  <c r="M9" i="26"/>
  <c r="Q9" i="26"/>
  <c r="U9" i="26"/>
  <c r="H9" i="27"/>
  <c r="AB9" i="27" s="1"/>
  <c r="V9" i="2"/>
  <c r="O5" i="3"/>
  <c r="O20" i="1" s="1"/>
  <c r="R9" i="3"/>
  <c r="V9" i="3"/>
  <c r="K9" i="5"/>
  <c r="O9" i="5"/>
  <c r="S9" i="6"/>
  <c r="K9" i="7"/>
  <c r="O9" i="7"/>
  <c r="W9" i="7"/>
  <c r="S9" i="8"/>
  <c r="K9" i="9"/>
  <c r="O9" i="9"/>
  <c r="W9" i="9"/>
  <c r="O5" i="12"/>
  <c r="O70" i="1" s="1"/>
  <c r="R9" i="12"/>
  <c r="V9" i="12"/>
  <c r="S9" i="13"/>
  <c r="K9" i="14"/>
  <c r="S9" i="14"/>
  <c r="W9" i="14"/>
  <c r="Q5" i="18"/>
  <c r="Q95" i="1" s="1"/>
  <c r="U5" i="18"/>
  <c r="U95" i="1" s="1"/>
  <c r="P9" i="18"/>
  <c r="N9" i="19"/>
  <c r="R9" i="19"/>
  <c r="V9" i="19"/>
  <c r="H9" i="19"/>
  <c r="O5" i="20"/>
  <c r="O105" i="1" s="1"/>
  <c r="N9" i="20"/>
  <c r="R9" i="20"/>
  <c r="V9" i="20"/>
  <c r="H9" i="22"/>
  <c r="AB9" i="22" s="1"/>
  <c r="K9" i="23"/>
  <c r="O9" i="23"/>
  <c r="S9" i="23"/>
  <c r="W9" i="23"/>
  <c r="K9" i="27"/>
  <c r="O9" i="27"/>
  <c r="S9" i="27"/>
  <c r="W9" i="27"/>
  <c r="H9" i="31"/>
  <c r="N9" i="33"/>
  <c r="R9" i="33"/>
  <c r="V9" i="33"/>
  <c r="O7" i="18"/>
  <c r="W5" i="5"/>
  <c r="W40" i="1" s="1"/>
  <c r="W5" i="6"/>
  <c r="W45" i="1" s="1"/>
  <c r="S7" i="6"/>
  <c r="N9" i="6"/>
  <c r="S5" i="7"/>
  <c r="S50" i="1" s="1"/>
  <c r="S5" i="8"/>
  <c r="S55" i="1" s="1"/>
  <c r="K5" i="14"/>
  <c r="K35" i="1" s="1"/>
  <c r="R38" i="1"/>
  <c r="V53" i="1"/>
  <c r="V73" i="1"/>
  <c r="N7" i="28"/>
  <c r="R7" i="28"/>
  <c r="V7" i="28"/>
  <c r="Q5" i="20"/>
  <c r="Q105" i="1" s="1"/>
  <c r="U5" i="2"/>
  <c r="U30" i="1" s="1"/>
  <c r="I117" i="1"/>
  <c r="S7" i="5"/>
  <c r="W7" i="5"/>
  <c r="S7" i="7"/>
  <c r="K7" i="8"/>
  <c r="W7" i="8"/>
  <c r="S7" i="9"/>
  <c r="K7" i="13"/>
  <c r="O7" i="13"/>
  <c r="W7" i="13"/>
  <c r="O7" i="14"/>
  <c r="O7" i="24"/>
  <c r="S7" i="24"/>
  <c r="W7" i="24"/>
  <c r="K7" i="28"/>
  <c r="O7" i="28"/>
  <c r="W7" i="28"/>
  <c r="J7" i="33"/>
  <c r="K5" i="2"/>
  <c r="K30" i="1" s="1"/>
  <c r="W5" i="2"/>
  <c r="W30" i="1" s="1"/>
  <c r="K5" i="3"/>
  <c r="K20" i="1" s="1"/>
  <c r="P5" i="5"/>
  <c r="P40" i="1" s="1"/>
  <c r="W7" i="6"/>
  <c r="L5" i="7"/>
  <c r="L50" i="1" s="1"/>
  <c r="O7" i="7"/>
  <c r="S7" i="8"/>
  <c r="K7" i="14"/>
  <c r="M5" i="18"/>
  <c r="M95" i="1" s="1"/>
  <c r="K5" i="23"/>
  <c r="K120" i="1" s="1"/>
  <c r="O7" i="23"/>
  <c r="K5" i="26"/>
  <c r="K135" i="1" s="1"/>
  <c r="O5" i="27"/>
  <c r="O140" i="1" s="1"/>
  <c r="S7" i="27"/>
  <c r="K38" i="1"/>
  <c r="O48" i="1"/>
  <c r="S53" i="1"/>
  <c r="U92" i="1"/>
  <c r="N98" i="1"/>
  <c r="R103" i="1"/>
  <c r="K118" i="1"/>
  <c r="O138" i="1"/>
  <c r="K7" i="2"/>
  <c r="W7" i="2"/>
  <c r="K7" i="12"/>
  <c r="J9" i="19"/>
  <c r="O7" i="20"/>
  <c r="J9" i="20"/>
  <c r="J9" i="22"/>
  <c r="K7" i="26"/>
  <c r="J9" i="26"/>
  <c r="O5" i="2"/>
  <c r="O30" i="1" s="1"/>
  <c r="K7" i="6"/>
  <c r="W7" i="9"/>
  <c r="S5" i="12"/>
  <c r="S70" i="1" s="1"/>
  <c r="O5" i="23"/>
  <c r="O120" i="1" s="1"/>
  <c r="S7" i="23"/>
  <c r="O5" i="26"/>
  <c r="O135" i="1" s="1"/>
  <c r="S5" i="27"/>
  <c r="S140" i="1" s="1"/>
  <c r="W7" i="27"/>
  <c r="N7" i="33"/>
  <c r="N13" i="1"/>
  <c r="V13" i="1"/>
  <c r="S33" i="1"/>
  <c r="O38" i="1"/>
  <c r="S43" i="1"/>
  <c r="S73" i="1"/>
  <c r="R98" i="1"/>
  <c r="V103" i="1"/>
  <c r="O118" i="1"/>
  <c r="S138" i="1"/>
  <c r="S5" i="2"/>
  <c r="S30" i="1" s="1"/>
  <c r="S5" i="3"/>
  <c r="S20" i="1" s="1"/>
  <c r="K7" i="5"/>
  <c r="O7" i="6"/>
  <c r="W7" i="7"/>
  <c r="K7" i="9"/>
  <c r="W5" i="12"/>
  <c r="W70" i="1" s="1"/>
  <c r="S7" i="14"/>
  <c r="S5" i="20"/>
  <c r="S105" i="1" s="1"/>
  <c r="S5" i="23"/>
  <c r="S120" i="1" s="1"/>
  <c r="W7" i="23"/>
  <c r="S5" i="26"/>
  <c r="S135" i="1" s="1"/>
  <c r="W5" i="27"/>
  <c r="W140" i="1" s="1"/>
  <c r="K7" i="27"/>
  <c r="R7" i="33"/>
  <c r="R18" i="1"/>
  <c r="V28" i="1"/>
  <c r="K58" i="1"/>
  <c r="W58" i="1"/>
  <c r="R68" i="1"/>
  <c r="V98" i="1"/>
  <c r="S118" i="1"/>
  <c r="W138" i="1"/>
  <c r="K5" i="18"/>
  <c r="K95" i="1" s="1"/>
  <c r="K7" i="29"/>
  <c r="I27" i="1"/>
  <c r="I5" i="12"/>
  <c r="I70" i="1" s="1"/>
  <c r="Q5" i="26"/>
  <c r="Q135" i="1" s="1"/>
  <c r="W5" i="31"/>
  <c r="W155" i="1" s="1"/>
  <c r="M27" i="1"/>
  <c r="V93" i="1"/>
  <c r="M102" i="1"/>
  <c r="U117" i="1"/>
  <c r="M132" i="1"/>
  <c r="M5" i="3"/>
  <c r="M20" i="1" s="1"/>
  <c r="S5" i="18"/>
  <c r="S95" i="1" s="1"/>
  <c r="U67" i="1"/>
  <c r="O92" i="1"/>
  <c r="M137" i="1"/>
  <c r="U5" i="8"/>
  <c r="U55" i="1" s="1"/>
  <c r="Q5" i="9"/>
  <c r="Q60" i="1" s="1"/>
  <c r="K5" i="19"/>
  <c r="K100" i="1" s="1"/>
  <c r="P8" i="3"/>
  <c r="M5" i="14"/>
  <c r="M35" i="1" s="1"/>
  <c r="S7" i="18"/>
  <c r="X8" i="19"/>
  <c r="I5" i="20"/>
  <c r="I105" i="1" s="1"/>
  <c r="I5" i="26"/>
  <c r="I135" i="1" s="1"/>
  <c r="Q5" i="27"/>
  <c r="Q140" i="1" s="1"/>
  <c r="M47" i="1"/>
  <c r="M67" i="1"/>
  <c r="U102" i="1"/>
  <c r="U5" i="3"/>
  <c r="U20" i="1" s="1"/>
  <c r="U5" i="6"/>
  <c r="U45" i="1" s="1"/>
  <c r="Q5" i="12"/>
  <c r="Q70" i="1" s="1"/>
  <c r="Q5" i="23"/>
  <c r="Q120" i="1" s="1"/>
  <c r="I5" i="27"/>
  <c r="I140" i="1" s="1"/>
  <c r="U5" i="28"/>
  <c r="U145" i="1" s="1"/>
  <c r="R93" i="1"/>
  <c r="J9" i="8"/>
  <c r="J9" i="9"/>
  <c r="J9" i="13"/>
  <c r="K28" i="1"/>
  <c r="K9" i="2"/>
  <c r="S9" i="2"/>
  <c r="S7" i="2"/>
  <c r="S28" i="1"/>
  <c r="H17" i="1"/>
  <c r="H7" i="3"/>
  <c r="K18" i="1"/>
  <c r="K9" i="3"/>
  <c r="K7" i="3"/>
  <c r="S18" i="1"/>
  <c r="S9" i="3"/>
  <c r="L38" i="1"/>
  <c r="L9" i="5"/>
  <c r="X38" i="1"/>
  <c r="X9" i="5"/>
  <c r="I42" i="1"/>
  <c r="I5" i="6"/>
  <c r="I45" i="1" s="1"/>
  <c r="Q42" i="1"/>
  <c r="Q5" i="6"/>
  <c r="Q45" i="1" s="1"/>
  <c r="I5" i="7"/>
  <c r="I50" i="1" s="1"/>
  <c r="I47" i="1"/>
  <c r="T48" i="1"/>
  <c r="T9" i="7"/>
  <c r="M5" i="9"/>
  <c r="M60" i="1" s="1"/>
  <c r="M57" i="1"/>
  <c r="W9" i="12"/>
  <c r="W68" i="1"/>
  <c r="W7" i="12"/>
  <c r="M72" i="1"/>
  <c r="M5" i="13"/>
  <c r="M75" i="1" s="1"/>
  <c r="U5" i="13"/>
  <c r="U75" i="1" s="1"/>
  <c r="U72" i="1"/>
  <c r="P73" i="1"/>
  <c r="P9" i="13"/>
  <c r="X7" i="13"/>
  <c r="X9" i="13"/>
  <c r="X7" i="14"/>
  <c r="X9" i="14"/>
  <c r="O5" i="19"/>
  <c r="O100" i="1" s="1"/>
  <c r="O97" i="1"/>
  <c r="S9" i="19"/>
  <c r="S98" i="1"/>
  <c r="W98" i="1"/>
  <c r="W9" i="19"/>
  <c r="K103" i="1"/>
  <c r="K9" i="20"/>
  <c r="S103" i="1"/>
  <c r="S9" i="20"/>
  <c r="S7" i="20"/>
  <c r="W9" i="20"/>
  <c r="W7" i="20"/>
  <c r="W103" i="1"/>
  <c r="O113" i="1"/>
  <c r="O9" i="22"/>
  <c r="L8" i="23"/>
  <c r="L9" i="23"/>
  <c r="T7" i="23"/>
  <c r="T9" i="23"/>
  <c r="T118" i="1"/>
  <c r="L123" i="1"/>
  <c r="L9" i="24"/>
  <c r="O9" i="26"/>
  <c r="O133" i="1"/>
  <c r="L138" i="1"/>
  <c r="L9" i="27"/>
  <c r="P138" i="1"/>
  <c r="P9" i="27"/>
  <c r="X138" i="1"/>
  <c r="X9" i="27"/>
  <c r="L7" i="28"/>
  <c r="L9" i="28"/>
  <c r="T143" i="1"/>
  <c r="T9" i="28"/>
  <c r="W147" i="1"/>
  <c r="W7" i="29"/>
  <c r="N148" i="1"/>
  <c r="N9" i="29"/>
  <c r="K152" i="1"/>
  <c r="K5" i="31"/>
  <c r="K155" i="1" s="1"/>
  <c r="O152" i="1"/>
  <c r="O7" i="31"/>
  <c r="S152" i="1"/>
  <c r="S7" i="31"/>
  <c r="S5" i="31"/>
  <c r="S155" i="1" s="1"/>
  <c r="M5" i="8"/>
  <c r="M55" i="1" s="1"/>
  <c r="Q5" i="13"/>
  <c r="Q75" i="1" s="1"/>
  <c r="K7" i="20"/>
  <c r="O5" i="31"/>
  <c r="O155" i="1" s="1"/>
  <c r="K98" i="1"/>
  <c r="I122" i="1"/>
  <c r="X7" i="2"/>
  <c r="S7" i="3"/>
  <c r="Q5" i="7"/>
  <c r="Q50" i="1" s="1"/>
  <c r="I5" i="13"/>
  <c r="I75" i="1" s="1"/>
  <c r="P5" i="20"/>
  <c r="P105" i="1" s="1"/>
  <c r="W5" i="22"/>
  <c r="W115" i="1" s="1"/>
  <c r="O7" i="26"/>
  <c r="W5" i="29"/>
  <c r="W150" i="1" s="1"/>
  <c r="R9" i="29"/>
  <c r="Q37" i="1"/>
  <c r="Q52" i="1"/>
  <c r="U57" i="1"/>
  <c r="K97" i="1"/>
  <c r="O9" i="2"/>
  <c r="O7" i="2"/>
  <c r="W28" i="1"/>
  <c r="W9" i="2"/>
  <c r="O18" i="1"/>
  <c r="O9" i="3"/>
  <c r="W9" i="3"/>
  <c r="W18" i="1"/>
  <c r="W7" i="3"/>
  <c r="P38" i="1"/>
  <c r="P9" i="5"/>
  <c r="T38" i="1"/>
  <c r="T9" i="5"/>
  <c r="L43" i="1"/>
  <c r="L8" i="6"/>
  <c r="U47" i="1"/>
  <c r="U5" i="7"/>
  <c r="U50" i="1" s="1"/>
  <c r="L48" i="1"/>
  <c r="L9" i="7"/>
  <c r="P48" i="1"/>
  <c r="P9" i="7"/>
  <c r="X48" i="1"/>
  <c r="X9" i="7"/>
  <c r="L7" i="8"/>
  <c r="L9" i="8"/>
  <c r="P53" i="1"/>
  <c r="P9" i="8"/>
  <c r="T53" i="1"/>
  <c r="T9" i="8"/>
  <c r="P8" i="9"/>
  <c r="P9" i="9"/>
  <c r="K9" i="12"/>
  <c r="K68" i="1"/>
  <c r="S68" i="1"/>
  <c r="S9" i="12"/>
  <c r="S7" i="12"/>
  <c r="T8" i="13"/>
  <c r="T9" i="13"/>
  <c r="Q32" i="1"/>
  <c r="Q5" i="14"/>
  <c r="Q35" i="1" s="1"/>
  <c r="L33" i="1"/>
  <c r="L9" i="14"/>
  <c r="T7" i="14"/>
  <c r="T9" i="14"/>
  <c r="W97" i="1"/>
  <c r="W5" i="19"/>
  <c r="W100" i="1" s="1"/>
  <c r="W7" i="19"/>
  <c r="O98" i="1"/>
  <c r="O9" i="19"/>
  <c r="O9" i="20"/>
  <c r="O103" i="1"/>
  <c r="AC107" i="1"/>
  <c r="K112" i="1"/>
  <c r="K5" i="22"/>
  <c r="K115" i="1" s="1"/>
  <c r="O112" i="1"/>
  <c r="O7" i="22"/>
  <c r="S112" i="1"/>
  <c r="S7" i="22"/>
  <c r="S5" i="22"/>
  <c r="S115" i="1" s="1"/>
  <c r="K113" i="1"/>
  <c r="K9" i="22"/>
  <c r="S113" i="1"/>
  <c r="S9" i="22"/>
  <c r="W113" i="1"/>
  <c r="W9" i="22"/>
  <c r="X8" i="23"/>
  <c r="X9" i="23"/>
  <c r="M5" i="24"/>
  <c r="M125" i="1" s="1"/>
  <c r="M122" i="1"/>
  <c r="U122" i="1"/>
  <c r="U5" i="24"/>
  <c r="U125" i="1" s="1"/>
  <c r="T8" i="24"/>
  <c r="T9" i="24"/>
  <c r="T123" i="1"/>
  <c r="K9" i="26"/>
  <c r="K133" i="1"/>
  <c r="S9" i="26"/>
  <c r="S7" i="26"/>
  <c r="W9" i="26"/>
  <c r="W7" i="26"/>
  <c r="W133" i="1"/>
  <c r="T138" i="1"/>
  <c r="T9" i="27"/>
  <c r="Q142" i="1"/>
  <c r="Q5" i="28"/>
  <c r="Q145" i="1" s="1"/>
  <c r="P143" i="1"/>
  <c r="P9" i="28"/>
  <c r="X143" i="1"/>
  <c r="X9" i="28"/>
  <c r="K147" i="1"/>
  <c r="K5" i="29"/>
  <c r="K150" i="1" s="1"/>
  <c r="S147" i="1"/>
  <c r="S7" i="29"/>
  <c r="S5" i="29"/>
  <c r="S150" i="1" s="1"/>
  <c r="J148" i="1"/>
  <c r="J9" i="29"/>
  <c r="K13" i="1"/>
  <c r="K9" i="33"/>
  <c r="O13" i="1"/>
  <c r="O9" i="33"/>
  <c r="W13" i="1"/>
  <c r="W9" i="33"/>
  <c r="O7" i="3"/>
  <c r="M5" i="6"/>
  <c r="M45" i="1" s="1"/>
  <c r="O7" i="12"/>
  <c r="S7" i="19"/>
  <c r="Q5" i="24"/>
  <c r="Q125" i="1" s="1"/>
  <c r="M5" i="28"/>
  <c r="M145" i="1" s="1"/>
  <c r="M5" i="5"/>
  <c r="M40" i="1" s="1"/>
  <c r="U5" i="5"/>
  <c r="U40" i="1" s="1"/>
  <c r="U5" i="14"/>
  <c r="U35" i="1" s="1"/>
  <c r="S5" i="19"/>
  <c r="S100" i="1" s="1"/>
  <c r="O5" i="22"/>
  <c r="O115" i="1" s="1"/>
  <c r="W7" i="22"/>
  <c r="O5" i="29"/>
  <c r="O150" i="1" s="1"/>
  <c r="O7" i="29"/>
  <c r="V9" i="29"/>
  <c r="W7" i="31"/>
  <c r="I37" i="1"/>
  <c r="O68" i="1"/>
  <c r="S133" i="1"/>
  <c r="L28" i="1"/>
  <c r="L9" i="2"/>
  <c r="T28" i="1"/>
  <c r="T9" i="2"/>
  <c r="P18" i="1"/>
  <c r="P9" i="3"/>
  <c r="X18" i="1"/>
  <c r="X9" i="3"/>
  <c r="P68" i="1"/>
  <c r="P9" i="12"/>
  <c r="Q8" i="13"/>
  <c r="Q9" i="13"/>
  <c r="M7" i="14"/>
  <c r="M9" i="14"/>
  <c r="Q7" i="14"/>
  <c r="Q9" i="14"/>
  <c r="L8" i="20"/>
  <c r="L9" i="20"/>
  <c r="T133" i="1"/>
  <c r="T9" i="26"/>
  <c r="Q5" i="2"/>
  <c r="Q30" i="1" s="1"/>
  <c r="I5" i="3"/>
  <c r="I20" i="1" s="1"/>
  <c r="Q5" i="3"/>
  <c r="Q20" i="1" s="1"/>
  <c r="W7" i="18"/>
  <c r="U5" i="27"/>
  <c r="U140" i="1" s="1"/>
  <c r="K92" i="1"/>
  <c r="N93" i="1"/>
  <c r="M117" i="1"/>
  <c r="N8" i="2"/>
  <c r="N8" i="3"/>
  <c r="N38" i="1"/>
  <c r="N9" i="5"/>
  <c r="H9" i="5"/>
  <c r="AA9" i="5" s="1"/>
  <c r="N48" i="1"/>
  <c r="N9" i="7"/>
  <c r="N53" i="1"/>
  <c r="N9" i="8"/>
  <c r="N58" i="1"/>
  <c r="N9" i="9"/>
  <c r="M8" i="12"/>
  <c r="M9" i="12"/>
  <c r="N73" i="1"/>
  <c r="N9" i="13"/>
  <c r="N33" i="1"/>
  <c r="N9" i="14"/>
  <c r="K93" i="1"/>
  <c r="K9" i="18"/>
  <c r="S93" i="1"/>
  <c r="S9" i="18"/>
  <c r="J9" i="18"/>
  <c r="M8" i="22"/>
  <c r="M9" i="22"/>
  <c r="N118" i="1"/>
  <c r="N9" i="23"/>
  <c r="R118" i="1"/>
  <c r="R9" i="23"/>
  <c r="V118" i="1"/>
  <c r="V9" i="23"/>
  <c r="N123" i="1"/>
  <c r="N9" i="24"/>
  <c r="R123" i="1"/>
  <c r="R9" i="24"/>
  <c r="V123" i="1"/>
  <c r="V9" i="24"/>
  <c r="N138" i="1"/>
  <c r="N9" i="27"/>
  <c r="R138" i="1"/>
  <c r="R9" i="27"/>
  <c r="V138" i="1"/>
  <c r="V9" i="27"/>
  <c r="N143" i="1"/>
  <c r="N9" i="28"/>
  <c r="R143" i="1"/>
  <c r="R9" i="28"/>
  <c r="V143" i="1"/>
  <c r="V9" i="28"/>
  <c r="P8" i="29"/>
  <c r="X7" i="29"/>
  <c r="P28" i="1"/>
  <c r="P9" i="2"/>
  <c r="X28" i="1"/>
  <c r="X9" i="2"/>
  <c r="L18" i="1"/>
  <c r="L9" i="3"/>
  <c r="T7" i="3"/>
  <c r="T9" i="3"/>
  <c r="Q8" i="5"/>
  <c r="Q9" i="5"/>
  <c r="Q8" i="8"/>
  <c r="Q9" i="8"/>
  <c r="T68" i="1"/>
  <c r="T9" i="12"/>
  <c r="X7" i="12"/>
  <c r="X9" i="12"/>
  <c r="M8" i="13"/>
  <c r="M9" i="13"/>
  <c r="U8" i="13"/>
  <c r="U9" i="13"/>
  <c r="U7" i="14"/>
  <c r="U9" i="14"/>
  <c r="L98" i="1"/>
  <c r="L9" i="19"/>
  <c r="P103" i="1"/>
  <c r="P9" i="20"/>
  <c r="L7" i="22"/>
  <c r="L9" i="22"/>
  <c r="P113" i="1"/>
  <c r="P9" i="22"/>
  <c r="X7" i="22"/>
  <c r="X9" i="22"/>
  <c r="L133" i="1"/>
  <c r="L9" i="26"/>
  <c r="X133" i="1"/>
  <c r="X9" i="26"/>
  <c r="W5" i="18"/>
  <c r="W95" i="1" s="1"/>
  <c r="U5" i="26"/>
  <c r="U135" i="1" s="1"/>
  <c r="N28" i="1"/>
  <c r="N9" i="2"/>
  <c r="R28" i="1"/>
  <c r="R9" i="2"/>
  <c r="H9" i="2"/>
  <c r="AA9" i="2" s="1"/>
  <c r="N18" i="1"/>
  <c r="N9" i="3"/>
  <c r="S38" i="1"/>
  <c r="S9" i="5"/>
  <c r="W38" i="1"/>
  <c r="W9" i="5"/>
  <c r="S48" i="1"/>
  <c r="S9" i="7"/>
  <c r="K53" i="1"/>
  <c r="K9" i="8"/>
  <c r="O53" i="1"/>
  <c r="O9" i="8"/>
  <c r="W53" i="1"/>
  <c r="W9" i="8"/>
  <c r="S58" i="1"/>
  <c r="S9" i="9"/>
  <c r="N68" i="1"/>
  <c r="N9" i="12"/>
  <c r="J9" i="12"/>
  <c r="K73" i="1"/>
  <c r="K9" i="13"/>
  <c r="O73" i="1"/>
  <c r="O9" i="13"/>
  <c r="W73" i="1"/>
  <c r="W9" i="13"/>
  <c r="O33" i="1"/>
  <c r="O9" i="14"/>
  <c r="J9" i="14"/>
  <c r="L8" i="18"/>
  <c r="L9" i="18"/>
  <c r="T93" i="1"/>
  <c r="T9" i="18"/>
  <c r="X7" i="18"/>
  <c r="X9" i="18"/>
  <c r="N113" i="1"/>
  <c r="N9" i="22"/>
  <c r="R113" i="1"/>
  <c r="R9" i="22"/>
  <c r="V113" i="1"/>
  <c r="V9" i="22"/>
  <c r="J9" i="23"/>
  <c r="K123" i="1"/>
  <c r="K9" i="24"/>
  <c r="O123" i="1"/>
  <c r="O9" i="24"/>
  <c r="S123" i="1"/>
  <c r="S9" i="24"/>
  <c r="W123" i="1"/>
  <c r="W9" i="24"/>
  <c r="J9" i="24"/>
  <c r="N133" i="1"/>
  <c r="N9" i="26"/>
  <c r="R133" i="1"/>
  <c r="R9" i="26"/>
  <c r="V133" i="1"/>
  <c r="V9" i="26"/>
  <c r="J9" i="27"/>
  <c r="K143" i="1"/>
  <c r="K9" i="28"/>
  <c r="O143" i="1"/>
  <c r="O9" i="28"/>
  <c r="S143" i="1"/>
  <c r="S9" i="28"/>
  <c r="W143" i="1"/>
  <c r="W9" i="28"/>
  <c r="J9" i="28"/>
  <c r="J9" i="33"/>
  <c r="G116" i="1"/>
  <c r="G9" i="22"/>
  <c r="G53" i="1"/>
  <c r="G9" i="8"/>
  <c r="G13" i="1"/>
  <c r="G9" i="33"/>
  <c r="G143" i="1"/>
  <c r="G9" i="28"/>
  <c r="G138" i="1"/>
  <c r="G9" i="27"/>
  <c r="G133" i="1"/>
  <c r="G9" i="26"/>
  <c r="G128" i="1"/>
  <c r="G9" i="25"/>
  <c r="G123" i="1"/>
  <c r="G9" i="24"/>
  <c r="G118" i="1"/>
  <c r="G9" i="23"/>
  <c r="G108" i="1"/>
  <c r="G9" i="21"/>
  <c r="G103" i="1"/>
  <c r="G9" i="20"/>
  <c r="G98" i="1"/>
  <c r="G9" i="19"/>
  <c r="G88" i="1"/>
  <c r="G9" i="17"/>
  <c r="G78" i="1"/>
  <c r="G9" i="16"/>
  <c r="G83" i="1"/>
  <c r="G9" i="15"/>
  <c r="G33" i="1"/>
  <c r="G9" i="14"/>
  <c r="G73" i="1"/>
  <c r="G9" i="13"/>
  <c r="G63" i="1"/>
  <c r="G9" i="11"/>
  <c r="G158" i="1"/>
  <c r="G9" i="10"/>
  <c r="G68" i="1"/>
  <c r="G9" i="12"/>
  <c r="G58" i="1"/>
  <c r="G9" i="9"/>
  <c r="G48" i="1"/>
  <c r="G9" i="7"/>
  <c r="G38" i="1"/>
  <c r="G9" i="5"/>
  <c r="G23" i="1"/>
  <c r="G9" i="4"/>
  <c r="G18" i="1"/>
  <c r="G9" i="3"/>
  <c r="G28" i="1"/>
  <c r="G9" i="2"/>
  <c r="AA4" i="19"/>
  <c r="Y4" i="28"/>
  <c r="J19" i="1"/>
  <c r="J9" i="3"/>
  <c r="Y4" i="3"/>
  <c r="J49" i="1"/>
  <c r="J9" i="7"/>
  <c r="AA4" i="6"/>
  <c r="J9" i="6"/>
  <c r="AB4" i="22"/>
  <c r="J39" i="1"/>
  <c r="J9" i="5"/>
  <c r="J29" i="1"/>
  <c r="J9" i="2"/>
  <c r="J124" i="1"/>
  <c r="I9" i="14"/>
  <c r="AD56" i="1"/>
  <c r="I9" i="19"/>
  <c r="I9" i="9"/>
  <c r="I9" i="27"/>
  <c r="AD151" i="1"/>
  <c r="I9" i="28"/>
  <c r="I9" i="3"/>
  <c r="I9" i="20"/>
  <c r="I9" i="22"/>
  <c r="I9" i="12"/>
  <c r="I9" i="5"/>
  <c r="I9" i="23"/>
  <c r="I9" i="26"/>
  <c r="I9" i="33"/>
  <c r="I9" i="2"/>
  <c r="I8" i="31"/>
  <c r="I5" i="9"/>
  <c r="I60" i="1" s="1"/>
  <c r="I142" i="1"/>
  <c r="I5" i="8"/>
  <c r="I55" i="1" s="1"/>
  <c r="I5" i="14"/>
  <c r="I35" i="1" s="1"/>
  <c r="I13" i="1"/>
  <c r="H7" i="8"/>
  <c r="H8" i="8"/>
  <c r="H8" i="20"/>
  <c r="H7" i="12"/>
  <c r="AC32" i="1"/>
  <c r="AB15" i="1"/>
  <c r="AF15" i="1"/>
  <c r="H9" i="9"/>
  <c r="AA9" i="9" s="1"/>
  <c r="AC108" i="1"/>
  <c r="H9" i="3"/>
  <c r="AB9" i="3" s="1"/>
  <c r="H9" i="7"/>
  <c r="AB9" i="7" s="1"/>
  <c r="H9" i="8"/>
  <c r="AB9" i="8" s="1"/>
  <c r="H9" i="20"/>
  <c r="AA9" i="20" s="1"/>
  <c r="H9" i="12"/>
  <c r="AB9" i="12" s="1"/>
  <c r="H8" i="18"/>
  <c r="H9" i="18"/>
  <c r="H9" i="14"/>
  <c r="AB9" i="14" s="1"/>
  <c r="H9" i="33"/>
  <c r="AA9" i="33" s="1"/>
  <c r="H9" i="13"/>
  <c r="AD101" i="1"/>
  <c r="H8" i="9"/>
  <c r="AA6" i="9"/>
  <c r="AC141" i="1"/>
  <c r="H146" i="1"/>
  <c r="H9" i="28"/>
  <c r="AA9" i="28" s="1"/>
  <c r="AC66" i="1"/>
  <c r="AD66" i="1"/>
  <c r="AD26" i="1"/>
  <c r="AD81" i="1"/>
  <c r="AA11" i="1"/>
  <c r="AD91" i="1"/>
  <c r="AD131" i="1"/>
  <c r="AD111" i="1"/>
  <c r="AC161" i="1"/>
  <c r="AC21" i="1"/>
  <c r="AD21" i="1"/>
  <c r="H76" i="1"/>
  <c r="AB6" i="13"/>
  <c r="H8" i="13"/>
  <c r="Y6" i="7"/>
  <c r="H51" i="1"/>
  <c r="AD46" i="1"/>
  <c r="Y6" i="20"/>
  <c r="AC71" i="1"/>
  <c r="AD71" i="1"/>
  <c r="AD41" i="1"/>
  <c r="AD36" i="1"/>
  <c r="AC36" i="1"/>
  <c r="H136" i="1"/>
  <c r="H9" i="26"/>
  <c r="AB9" i="26" s="1"/>
  <c r="AC16" i="1"/>
  <c r="AD31" i="1"/>
  <c r="H126" i="1"/>
  <c r="H9" i="24"/>
  <c r="AA9" i="24" s="1"/>
  <c r="G7" i="30"/>
  <c r="G8" i="30"/>
  <c r="G8" i="31"/>
  <c r="G7" i="33"/>
  <c r="G7" i="28"/>
  <c r="G7" i="23"/>
  <c r="G7" i="18"/>
  <c r="G8" i="15"/>
  <c r="G7" i="13"/>
  <c r="G7" i="7"/>
  <c r="Z9" i="31"/>
  <c r="Z7" i="29"/>
  <c r="Z8" i="27"/>
  <c r="G7" i="15"/>
  <c r="Z7" i="14"/>
  <c r="G8" i="9"/>
  <c r="G7" i="32"/>
  <c r="Z9" i="21"/>
  <c r="G7" i="19"/>
  <c r="G8" i="29"/>
  <c r="G9" i="29"/>
  <c r="G8" i="24"/>
  <c r="G8" i="20"/>
  <c r="G8" i="17"/>
  <c r="G8" i="14"/>
  <c r="G8" i="13"/>
  <c r="Z9" i="25"/>
  <c r="Z9" i="4"/>
  <c r="G8" i="18"/>
  <c r="AE161" i="1"/>
  <c r="P7" i="2"/>
  <c r="L7" i="4"/>
  <c r="T8" i="7"/>
  <c r="T7" i="8"/>
  <c r="P7" i="9"/>
  <c r="L8" i="14"/>
  <c r="T8" i="23"/>
  <c r="T8" i="27"/>
  <c r="X93" i="1"/>
  <c r="X148" i="1"/>
  <c r="H7" i="2"/>
  <c r="P8" i="2"/>
  <c r="X7" i="3"/>
  <c r="H8" i="30"/>
  <c r="X8" i="1"/>
  <c r="H138" i="1"/>
  <c r="P7" i="3"/>
  <c r="H8" i="4"/>
  <c r="T8" i="5"/>
  <c r="P7" i="15"/>
  <c r="L7" i="19"/>
  <c r="P7" i="20"/>
  <c r="P8" i="22"/>
  <c r="P58" i="1"/>
  <c r="X53" i="1"/>
  <c r="X8" i="8"/>
  <c r="L7" i="9"/>
  <c r="L58" i="1"/>
  <c r="X8" i="9"/>
  <c r="X58" i="1"/>
  <c r="L7" i="10"/>
  <c r="L158" i="1"/>
  <c r="X8" i="10"/>
  <c r="X158" i="1"/>
  <c r="H7" i="11"/>
  <c r="H63" i="1"/>
  <c r="P8" i="11"/>
  <c r="P7" i="11"/>
  <c r="X7" i="11"/>
  <c r="X63" i="1"/>
  <c r="L7" i="12"/>
  <c r="T7" i="12"/>
  <c r="T8" i="12"/>
  <c r="X68" i="1"/>
  <c r="X8" i="12"/>
  <c r="T7" i="13"/>
  <c r="T73" i="1"/>
  <c r="H33" i="1"/>
  <c r="H7" i="14"/>
  <c r="T83" i="1"/>
  <c r="T7" i="15"/>
  <c r="X78" i="1"/>
  <c r="X7" i="16"/>
  <c r="L88" i="1"/>
  <c r="L7" i="17"/>
  <c r="X8" i="17"/>
  <c r="X88" i="1"/>
  <c r="H7" i="18"/>
  <c r="H93" i="1"/>
  <c r="P93" i="1"/>
  <c r="P8" i="18"/>
  <c r="P7" i="18"/>
  <c r="H7" i="19"/>
  <c r="H98" i="1"/>
  <c r="P98" i="1"/>
  <c r="P8" i="19"/>
  <c r="P7" i="19"/>
  <c r="X98" i="1"/>
  <c r="X7" i="19"/>
  <c r="P8" i="21"/>
  <c r="P7" i="21"/>
  <c r="H113" i="1"/>
  <c r="H8" i="22"/>
  <c r="T7" i="22"/>
  <c r="T113" i="1"/>
  <c r="T8" i="22"/>
  <c r="H7" i="24"/>
  <c r="H123" i="1"/>
  <c r="H8" i="25"/>
  <c r="H128" i="1"/>
  <c r="X8" i="25"/>
  <c r="X128" i="1"/>
  <c r="H7" i="26"/>
  <c r="H133" i="1"/>
  <c r="P8" i="26"/>
  <c r="P133" i="1"/>
  <c r="P7" i="26"/>
  <c r="L8" i="1"/>
  <c r="L7" i="30"/>
  <c r="W3" i="1"/>
  <c r="W7" i="32"/>
  <c r="T8" i="2"/>
  <c r="T8" i="3"/>
  <c r="L8" i="4"/>
  <c r="L7" i="5"/>
  <c r="T7" i="5"/>
  <c r="H8" i="5"/>
  <c r="X8" i="5"/>
  <c r="H7" i="6"/>
  <c r="P7" i="6"/>
  <c r="X7" i="6"/>
  <c r="P8" i="6"/>
  <c r="L7" i="7"/>
  <c r="T7" i="7"/>
  <c r="H8" i="7"/>
  <c r="X8" i="7"/>
  <c r="P8" i="8"/>
  <c r="H7" i="9"/>
  <c r="L8" i="9"/>
  <c r="P8" i="10"/>
  <c r="T7" i="11"/>
  <c r="T8" i="11"/>
  <c r="P7" i="12"/>
  <c r="L7" i="14"/>
  <c r="X8" i="14"/>
  <c r="P8" i="15"/>
  <c r="H8" i="16"/>
  <c r="X7" i="17"/>
  <c r="P8" i="17"/>
  <c r="T7" i="18"/>
  <c r="T8" i="18"/>
  <c r="H7" i="20"/>
  <c r="H8" i="21"/>
  <c r="L7" i="23"/>
  <c r="H8" i="24"/>
  <c r="T7" i="30"/>
  <c r="T18" i="1"/>
  <c r="X33" i="1"/>
  <c r="H53" i="1"/>
  <c r="H58" i="1"/>
  <c r="L68" i="1"/>
  <c r="P88" i="1"/>
  <c r="L113" i="1"/>
  <c r="L118" i="1"/>
  <c r="L143" i="1"/>
  <c r="P148" i="1"/>
  <c r="L8" i="8"/>
  <c r="L53" i="1"/>
  <c r="H8" i="10"/>
  <c r="H158" i="1"/>
  <c r="T7" i="10"/>
  <c r="T8" i="10"/>
  <c r="L63" i="1"/>
  <c r="L8" i="11"/>
  <c r="L8" i="13"/>
  <c r="L7" i="13"/>
  <c r="L73" i="1"/>
  <c r="X73" i="1"/>
  <c r="X8" i="13"/>
  <c r="P33" i="1"/>
  <c r="P8" i="14"/>
  <c r="P7" i="14"/>
  <c r="T8" i="14"/>
  <c r="T33" i="1"/>
  <c r="H83" i="1"/>
  <c r="H8" i="15"/>
  <c r="L8" i="15"/>
  <c r="L83" i="1"/>
  <c r="L7" i="15"/>
  <c r="X8" i="15"/>
  <c r="X83" i="1"/>
  <c r="T78" i="1"/>
  <c r="T8" i="16"/>
  <c r="H88" i="1"/>
  <c r="H8" i="17"/>
  <c r="T88" i="1"/>
  <c r="T8" i="17"/>
  <c r="T7" i="17"/>
  <c r="T8" i="19"/>
  <c r="T98" i="1"/>
  <c r="L7" i="20"/>
  <c r="L103" i="1"/>
  <c r="T103" i="1"/>
  <c r="T7" i="20"/>
  <c r="T8" i="20"/>
  <c r="X8" i="20"/>
  <c r="X103" i="1"/>
  <c r="L108" i="1"/>
  <c r="L8" i="21"/>
  <c r="X113" i="1"/>
  <c r="X8" i="22"/>
  <c r="H7" i="23"/>
  <c r="H118" i="1"/>
  <c r="P8" i="23"/>
  <c r="P7" i="23"/>
  <c r="P118" i="1"/>
  <c r="X7" i="23"/>
  <c r="X118" i="1"/>
  <c r="P123" i="1"/>
  <c r="P8" i="24"/>
  <c r="P7" i="24"/>
  <c r="X7" i="24"/>
  <c r="X123" i="1"/>
  <c r="L7" i="2"/>
  <c r="T7" i="2"/>
  <c r="H8" i="2"/>
  <c r="X8" i="2"/>
  <c r="L7" i="3"/>
  <c r="H8" i="3"/>
  <c r="X8" i="3"/>
  <c r="H7" i="4"/>
  <c r="P7" i="4"/>
  <c r="X7" i="4"/>
  <c r="P8" i="4"/>
  <c r="L8" i="5"/>
  <c r="T8" i="6"/>
  <c r="L8" i="7"/>
  <c r="P7" i="8"/>
  <c r="X7" i="8"/>
  <c r="T8" i="8"/>
  <c r="X7" i="10"/>
  <c r="L7" i="11"/>
  <c r="X8" i="11"/>
  <c r="L8" i="12"/>
  <c r="P7" i="13"/>
  <c r="T8" i="15"/>
  <c r="T7" i="16"/>
  <c r="L8" i="16"/>
  <c r="L7" i="18"/>
  <c r="X8" i="18"/>
  <c r="H8" i="19"/>
  <c r="P8" i="20"/>
  <c r="T7" i="21"/>
  <c r="T8" i="21"/>
  <c r="P7" i="22"/>
  <c r="T7" i="24"/>
  <c r="L8" i="24"/>
  <c r="L7" i="25"/>
  <c r="X7" i="26"/>
  <c r="H8" i="28"/>
  <c r="P7" i="29"/>
  <c r="L93" i="1"/>
  <c r="X108" i="1"/>
  <c r="H148" i="1"/>
  <c r="T7" i="9"/>
  <c r="T58" i="1"/>
  <c r="T8" i="9"/>
  <c r="H8" i="12"/>
  <c r="H68" i="1"/>
  <c r="P8" i="16"/>
  <c r="P7" i="16"/>
  <c r="P78" i="1"/>
  <c r="L8" i="2"/>
  <c r="L8" i="3"/>
  <c r="T8" i="4"/>
  <c r="H7" i="5"/>
  <c r="P7" i="5"/>
  <c r="X7" i="5"/>
  <c r="P8" i="5"/>
  <c r="L7" i="6"/>
  <c r="T7" i="6"/>
  <c r="H8" i="6"/>
  <c r="X8" i="6"/>
  <c r="H7" i="7"/>
  <c r="P7" i="7"/>
  <c r="X7" i="7"/>
  <c r="P8" i="7"/>
  <c r="X7" i="9"/>
  <c r="P7" i="10"/>
  <c r="P8" i="12"/>
  <c r="H7" i="13"/>
  <c r="P8" i="13"/>
  <c r="H8" i="14"/>
  <c r="X7" i="15"/>
  <c r="L7" i="16"/>
  <c r="X8" i="16"/>
  <c r="H7" i="17"/>
  <c r="T7" i="19"/>
  <c r="L8" i="19"/>
  <c r="X7" i="20"/>
  <c r="L7" i="21"/>
  <c r="X8" i="21"/>
  <c r="H7" i="22"/>
  <c r="L8" i="22"/>
  <c r="H8" i="23"/>
  <c r="L7" i="24"/>
  <c r="X8" i="24"/>
  <c r="T7" i="28"/>
  <c r="X8" i="28"/>
  <c r="K7" i="33"/>
  <c r="H73" i="1"/>
  <c r="H78" i="1"/>
  <c r="P108" i="1"/>
  <c r="K8" i="33"/>
  <c r="S7" i="33"/>
  <c r="M8" i="26"/>
  <c r="M7" i="28"/>
  <c r="Q7" i="28"/>
  <c r="U8" i="28"/>
  <c r="M7" i="32"/>
  <c r="Q7" i="32"/>
  <c r="U7" i="32"/>
  <c r="Q7" i="33"/>
  <c r="U7" i="33"/>
  <c r="AD5" i="1"/>
  <c r="Z5" i="1"/>
  <c r="AC5" i="1"/>
  <c r="Y5" i="1"/>
  <c r="AB5" i="1"/>
  <c r="AA5" i="1"/>
  <c r="O7" i="32"/>
  <c r="L5" i="33"/>
  <c r="L15" i="1" s="1"/>
  <c r="T5" i="33"/>
  <c r="T15" i="1" s="1"/>
  <c r="H2" i="1"/>
  <c r="S3" i="1"/>
  <c r="P2" i="1"/>
  <c r="X2" i="1"/>
  <c r="H12" i="1"/>
  <c r="S13" i="1"/>
  <c r="L8" i="25"/>
  <c r="T8" i="25"/>
  <c r="H8" i="29"/>
  <c r="X8" i="29"/>
  <c r="P5" i="33"/>
  <c r="P15" i="1" s="1"/>
  <c r="X5" i="33"/>
  <c r="X15" i="1" s="1"/>
  <c r="O8" i="2"/>
  <c r="O9" i="6"/>
  <c r="W9" i="6"/>
  <c r="S8" i="9"/>
  <c r="AA3" i="13"/>
  <c r="Y3" i="30"/>
  <c r="H127" i="1"/>
  <c r="H7" i="25"/>
  <c r="P127" i="1"/>
  <c r="P8" i="25"/>
  <c r="P7" i="25"/>
  <c r="X127" i="1"/>
  <c r="X7" i="25"/>
  <c r="H132" i="1"/>
  <c r="H8" i="26"/>
  <c r="L8" i="26"/>
  <c r="L7" i="26"/>
  <c r="T8" i="26"/>
  <c r="T7" i="26"/>
  <c r="X132" i="1"/>
  <c r="X8" i="26"/>
  <c r="H137" i="1"/>
  <c r="H8" i="27"/>
  <c r="H7" i="27"/>
  <c r="L7" i="27"/>
  <c r="L137" i="1"/>
  <c r="L8" i="27"/>
  <c r="P137" i="1"/>
  <c r="P8" i="27"/>
  <c r="P7" i="27"/>
  <c r="T7" i="27"/>
  <c r="T137" i="1"/>
  <c r="X137" i="1"/>
  <c r="X8" i="27"/>
  <c r="X7" i="27"/>
  <c r="X5" i="27"/>
  <c r="X140" i="1" s="1"/>
  <c r="H142" i="1"/>
  <c r="H7" i="28"/>
  <c r="L8" i="28"/>
  <c r="L142" i="1"/>
  <c r="P142" i="1"/>
  <c r="P8" i="28"/>
  <c r="P7" i="28"/>
  <c r="T142" i="1"/>
  <c r="T8" i="28"/>
  <c r="X142" i="1"/>
  <c r="X7" i="28"/>
  <c r="L8" i="29"/>
  <c r="L147" i="1"/>
  <c r="L7" i="29"/>
  <c r="T8" i="29"/>
  <c r="T147" i="1"/>
  <c r="T7" i="29"/>
  <c r="H7" i="1"/>
  <c r="H7" i="30"/>
  <c r="L7" i="1"/>
  <c r="L8" i="30"/>
  <c r="P8" i="30"/>
  <c r="P7" i="30"/>
  <c r="T7" i="1"/>
  <c r="T8" i="30"/>
  <c r="X7" i="1"/>
  <c r="X7" i="30"/>
  <c r="H152" i="1"/>
  <c r="H7" i="31"/>
  <c r="H5" i="31"/>
  <c r="H155" i="1" s="1"/>
  <c r="AF155" i="1" s="1"/>
  <c r="L152" i="1"/>
  <c r="L8" i="31"/>
  <c r="P152" i="1"/>
  <c r="P8" i="31"/>
  <c r="P7" i="31"/>
  <c r="T152" i="1"/>
  <c r="T8" i="31"/>
  <c r="X152" i="1"/>
  <c r="X7" i="31"/>
  <c r="K8" i="32"/>
  <c r="K7" i="32"/>
  <c r="O2" i="1"/>
  <c r="O8" i="32"/>
  <c r="S2" i="1"/>
  <c r="S7" i="32"/>
  <c r="W2" i="1"/>
  <c r="W8" i="32"/>
  <c r="O8" i="33"/>
  <c r="O12" i="1"/>
  <c r="O7" i="33"/>
  <c r="S12" i="1"/>
  <c r="S8" i="33"/>
  <c r="W5" i="33"/>
  <c r="W15" i="1" s="1"/>
  <c r="W7" i="33"/>
  <c r="L5" i="5"/>
  <c r="L40" i="1" s="1"/>
  <c r="T5" i="5"/>
  <c r="T40" i="1" s="1"/>
  <c r="AB2" i="6"/>
  <c r="AA2" i="7"/>
  <c r="H5" i="7"/>
  <c r="H50" i="1" s="1"/>
  <c r="AC50" i="1" s="1"/>
  <c r="T5" i="7"/>
  <c r="T50" i="1" s="1"/>
  <c r="P5" i="9"/>
  <c r="P60" i="1" s="1"/>
  <c r="T5" i="9"/>
  <c r="T60" i="1" s="1"/>
  <c r="X5" i="9"/>
  <c r="X60" i="1" s="1"/>
  <c r="H5" i="10"/>
  <c r="H160" i="1" s="1"/>
  <c r="P5" i="10"/>
  <c r="P160" i="1" s="1"/>
  <c r="X5" i="10"/>
  <c r="X160" i="1" s="1"/>
  <c r="Y2" i="12"/>
  <c r="L5" i="13"/>
  <c r="L75" i="1" s="1"/>
  <c r="P5" i="13"/>
  <c r="P75" i="1" s="1"/>
  <c r="T5" i="13"/>
  <c r="T75" i="1" s="1"/>
  <c r="X5" i="13"/>
  <c r="X75" i="1" s="1"/>
  <c r="AB2" i="14"/>
  <c r="H5" i="14"/>
  <c r="H35" i="1" s="1"/>
  <c r="L5" i="14"/>
  <c r="L35" i="1" s="1"/>
  <c r="P5" i="14"/>
  <c r="P35" i="1" s="1"/>
  <c r="T5" i="14"/>
  <c r="T35" i="1" s="1"/>
  <c r="X5" i="14"/>
  <c r="X35" i="1" s="1"/>
  <c r="L5" i="19"/>
  <c r="L100" i="1" s="1"/>
  <c r="T5" i="21"/>
  <c r="T110" i="1" s="1"/>
  <c r="X5" i="22"/>
  <c r="X115" i="1" s="1"/>
  <c r="P5" i="26"/>
  <c r="P135" i="1" s="1"/>
  <c r="H5" i="27"/>
  <c r="H140" i="1" s="1"/>
  <c r="AC140" i="1" s="1"/>
  <c r="L5" i="28"/>
  <c r="L145" i="1" s="1"/>
  <c r="AB2" i="30"/>
  <c r="T5" i="30"/>
  <c r="T10" i="1" s="1"/>
  <c r="AB2" i="31"/>
  <c r="W8" i="33"/>
  <c r="AA3" i="8"/>
  <c r="AD15" i="1"/>
  <c r="Y4" i="6"/>
  <c r="X5" i="7"/>
  <c r="X50" i="1" s="1"/>
  <c r="H5" i="9"/>
  <c r="H60" i="1" s="1"/>
  <c r="AF60" i="1" s="1"/>
  <c r="H5" i="22"/>
  <c r="H115" i="1" s="1"/>
  <c r="AB4" i="27"/>
  <c r="AA4" i="28"/>
  <c r="P9" i="29"/>
  <c r="X5" i="31"/>
  <c r="X155" i="1" s="1"/>
  <c r="Y4" i="32"/>
  <c r="O5" i="32"/>
  <c r="O5" i="1" s="1"/>
  <c r="H114" i="1"/>
  <c r="AD114" i="1" s="1"/>
  <c r="H5" i="5"/>
  <c r="H40" i="1" s="1"/>
  <c r="AA40" i="1" s="1"/>
  <c r="X5" i="5"/>
  <c r="X40" i="1" s="1"/>
  <c r="T5" i="10"/>
  <c r="T160" i="1" s="1"/>
  <c r="H5" i="24"/>
  <c r="AB5" i="24" s="1"/>
  <c r="AB4" i="31"/>
  <c r="O9" i="32"/>
  <c r="P5" i="7"/>
  <c r="P50" i="1" s="1"/>
  <c r="X5" i="24"/>
  <c r="X125" i="1" s="1"/>
  <c r="P5" i="29"/>
  <c r="P150" i="1" s="1"/>
  <c r="X9" i="31"/>
  <c r="AB11" i="1"/>
  <c r="AE11" i="1"/>
  <c r="AC81" i="1"/>
  <c r="AC91" i="1"/>
  <c r="AC101" i="1"/>
  <c r="AC111" i="1"/>
  <c r="AC131" i="1"/>
  <c r="AC31" i="1"/>
  <c r="AC41" i="1"/>
  <c r="AC46" i="1"/>
  <c r="AA2" i="16"/>
  <c r="O8" i="16"/>
  <c r="S8" i="16"/>
  <c r="W8" i="16"/>
  <c r="Y3" i="17"/>
  <c r="Y3" i="18"/>
  <c r="N7" i="20"/>
  <c r="R7" i="20"/>
  <c r="V7" i="20"/>
  <c r="N7" i="21"/>
  <c r="R7" i="21"/>
  <c r="V7" i="21"/>
  <c r="N8" i="22"/>
  <c r="R8" i="22"/>
  <c r="V8" i="22"/>
  <c r="N7" i="24"/>
  <c r="R7" i="24"/>
  <c r="V7" i="24"/>
  <c r="N7" i="25"/>
  <c r="R7" i="25"/>
  <c r="V7" i="25"/>
  <c r="N8" i="26"/>
  <c r="R8" i="26"/>
  <c r="V8" i="26"/>
  <c r="AA2" i="27"/>
  <c r="Z15" i="1"/>
  <c r="Y15" i="1"/>
  <c r="AC15" i="1"/>
  <c r="Z7" i="2"/>
  <c r="Z8" i="3"/>
  <c r="Z7" i="5"/>
  <c r="AA15" i="1"/>
  <c r="AC28" i="1"/>
  <c r="Z7" i="33"/>
  <c r="N5" i="9"/>
  <c r="N60" i="1" s="1"/>
  <c r="I8" i="7"/>
  <c r="V7" i="9"/>
  <c r="V5" i="11"/>
  <c r="V65" i="1" s="1"/>
  <c r="J27" i="1"/>
  <c r="J7" i="2"/>
  <c r="J5" i="2"/>
  <c r="J30" i="1" s="1"/>
  <c r="AA2" i="2"/>
  <c r="J8" i="2"/>
  <c r="Y2" i="2"/>
  <c r="N27" i="1"/>
  <c r="N7" i="2"/>
  <c r="N5" i="2"/>
  <c r="N30" i="1" s="1"/>
  <c r="R27" i="1"/>
  <c r="R8" i="2"/>
  <c r="R7" i="2"/>
  <c r="R5" i="2"/>
  <c r="R30" i="1" s="1"/>
  <c r="V27" i="1"/>
  <c r="V7" i="2"/>
  <c r="V8" i="2"/>
  <c r="I28" i="1"/>
  <c r="AD28" i="1" s="1"/>
  <c r="I7" i="2"/>
  <c r="Y3" i="2"/>
  <c r="AB3" i="2"/>
  <c r="M28" i="1"/>
  <c r="M8" i="2"/>
  <c r="M7" i="2"/>
  <c r="Q28" i="1"/>
  <c r="Q8" i="2"/>
  <c r="Q7" i="2"/>
  <c r="U28" i="1"/>
  <c r="U7" i="2"/>
  <c r="U8" i="2"/>
  <c r="J17" i="1"/>
  <c r="J7" i="3"/>
  <c r="AB2" i="3"/>
  <c r="J5" i="3"/>
  <c r="J20" i="1" s="1"/>
  <c r="AA2" i="3"/>
  <c r="J8" i="3"/>
  <c r="N17" i="1"/>
  <c r="N7" i="3"/>
  <c r="N5" i="3"/>
  <c r="N20" i="1" s="1"/>
  <c r="R17" i="1"/>
  <c r="R8" i="3"/>
  <c r="R7" i="3"/>
  <c r="V17" i="1"/>
  <c r="V7" i="3"/>
  <c r="V5" i="3"/>
  <c r="V20" i="1" s="1"/>
  <c r="V8" i="3"/>
  <c r="I18" i="1"/>
  <c r="AD18" i="1" s="1"/>
  <c r="AA3" i="3"/>
  <c r="I7" i="3"/>
  <c r="Y3" i="3"/>
  <c r="M18" i="1"/>
  <c r="M8" i="3"/>
  <c r="M7" i="3"/>
  <c r="Q18" i="1"/>
  <c r="Q8" i="3"/>
  <c r="Q7" i="3"/>
  <c r="U18" i="1"/>
  <c r="U7" i="3"/>
  <c r="U8" i="3"/>
  <c r="J22" i="1"/>
  <c r="AC22" i="1" s="1"/>
  <c r="J8" i="4"/>
  <c r="Y2" i="4"/>
  <c r="J7" i="4"/>
  <c r="AB2" i="4"/>
  <c r="AA2" i="4"/>
  <c r="N22" i="1"/>
  <c r="N8" i="4"/>
  <c r="N7" i="4"/>
  <c r="N5" i="4"/>
  <c r="N25" i="1" s="1"/>
  <c r="R22" i="1"/>
  <c r="R5" i="4"/>
  <c r="R25" i="1" s="1"/>
  <c r="R7" i="4"/>
  <c r="R8" i="4"/>
  <c r="V22" i="1"/>
  <c r="V7" i="4"/>
  <c r="I23" i="1"/>
  <c r="AB3" i="4"/>
  <c r="I7" i="4"/>
  <c r="AA3" i="4"/>
  <c r="M23" i="1"/>
  <c r="M8" i="4"/>
  <c r="M7" i="4"/>
  <c r="Q23" i="1"/>
  <c r="Q7" i="4"/>
  <c r="Q8" i="4"/>
  <c r="U23" i="1"/>
  <c r="U8" i="4"/>
  <c r="U7" i="4"/>
  <c r="J37" i="1"/>
  <c r="J8" i="5"/>
  <c r="AB2" i="5"/>
  <c r="J7" i="5"/>
  <c r="J5" i="5"/>
  <c r="J40" i="1" s="1"/>
  <c r="AA2" i="5"/>
  <c r="N37" i="1"/>
  <c r="N8" i="5"/>
  <c r="N7" i="5"/>
  <c r="N5" i="5"/>
  <c r="N40" i="1" s="1"/>
  <c r="R37" i="1"/>
  <c r="R7" i="5"/>
  <c r="R5" i="5"/>
  <c r="R40" i="1" s="1"/>
  <c r="R8" i="5"/>
  <c r="V37" i="1"/>
  <c r="V8" i="5"/>
  <c r="V7" i="5"/>
  <c r="V5" i="5"/>
  <c r="V40" i="1" s="1"/>
  <c r="I38" i="1"/>
  <c r="AD38" i="1" s="1"/>
  <c r="Y3" i="5"/>
  <c r="I8" i="5"/>
  <c r="AB3" i="5"/>
  <c r="AA3" i="5"/>
  <c r="I7" i="5"/>
  <c r="M38" i="1"/>
  <c r="M8" i="5"/>
  <c r="M7" i="5"/>
  <c r="Q38" i="1"/>
  <c r="Q7" i="5"/>
  <c r="U38" i="1"/>
  <c r="U8" i="5"/>
  <c r="U7" i="5"/>
  <c r="N42" i="1"/>
  <c r="N8" i="6"/>
  <c r="N7" i="6"/>
  <c r="N5" i="6"/>
  <c r="N45" i="1" s="1"/>
  <c r="R42" i="1"/>
  <c r="R5" i="6"/>
  <c r="R45" i="1" s="1"/>
  <c r="R7" i="6"/>
  <c r="R8" i="6"/>
  <c r="V42" i="1"/>
  <c r="V8" i="6"/>
  <c r="V5" i="6"/>
  <c r="V45" i="1" s="1"/>
  <c r="V7" i="6"/>
  <c r="I43" i="1"/>
  <c r="AD43" i="1" s="1"/>
  <c r="I9" i="6"/>
  <c r="Y3" i="6"/>
  <c r="I8" i="6"/>
  <c r="AA3" i="6"/>
  <c r="I7" i="6"/>
  <c r="M43" i="1"/>
  <c r="M8" i="6"/>
  <c r="M7" i="6"/>
  <c r="Q43" i="1"/>
  <c r="Q9" i="6"/>
  <c r="Q7" i="6"/>
  <c r="U43" i="1"/>
  <c r="U8" i="6"/>
  <c r="U9" i="6"/>
  <c r="U7" i="6"/>
  <c r="J47" i="1"/>
  <c r="J7" i="7"/>
  <c r="AB2" i="7"/>
  <c r="J5" i="7"/>
  <c r="J50" i="1" s="1"/>
  <c r="Y2" i="7"/>
  <c r="J8" i="7"/>
  <c r="N47" i="1"/>
  <c r="N7" i="7"/>
  <c r="N8" i="7"/>
  <c r="N5" i="7"/>
  <c r="N50" i="1" s="1"/>
  <c r="R47" i="1"/>
  <c r="R8" i="7"/>
  <c r="R7" i="7"/>
  <c r="R5" i="7"/>
  <c r="R50" i="1" s="1"/>
  <c r="V47" i="1"/>
  <c r="V7" i="7"/>
  <c r="V5" i="7"/>
  <c r="V50" i="1" s="1"/>
  <c r="I48" i="1"/>
  <c r="AD48" i="1" s="1"/>
  <c r="AA3" i="7"/>
  <c r="I7" i="7"/>
  <c r="Y3" i="7"/>
  <c r="M48" i="1"/>
  <c r="M8" i="7"/>
  <c r="M7" i="7"/>
  <c r="Q48" i="1"/>
  <c r="Q8" i="7"/>
  <c r="U48" i="1"/>
  <c r="U8" i="7"/>
  <c r="U7" i="7"/>
  <c r="J52" i="1"/>
  <c r="AC52" i="1" s="1"/>
  <c r="J5" i="8"/>
  <c r="J55" i="1" s="1"/>
  <c r="AA2" i="8"/>
  <c r="J7" i="8"/>
  <c r="Y2" i="8"/>
  <c r="N52" i="1"/>
  <c r="N8" i="8"/>
  <c r="N7" i="8"/>
  <c r="N5" i="8"/>
  <c r="N55" i="1" s="1"/>
  <c r="R52" i="1"/>
  <c r="R8" i="8"/>
  <c r="R7" i="8"/>
  <c r="V52" i="1"/>
  <c r="V7" i="8"/>
  <c r="V8" i="8"/>
  <c r="V5" i="8"/>
  <c r="V55" i="1" s="1"/>
  <c r="I53" i="1"/>
  <c r="I7" i="8"/>
  <c r="I8" i="8"/>
  <c r="Y3" i="8"/>
  <c r="AB3" i="8"/>
  <c r="M53" i="1"/>
  <c r="M8" i="8"/>
  <c r="M7" i="8"/>
  <c r="Q53" i="1"/>
  <c r="U53" i="1"/>
  <c r="U8" i="8"/>
  <c r="U7" i="8"/>
  <c r="J57" i="1"/>
  <c r="J8" i="9"/>
  <c r="Y2" i="9"/>
  <c r="AB2" i="9"/>
  <c r="R57" i="1"/>
  <c r="R8" i="9"/>
  <c r="V57" i="1"/>
  <c r="V8" i="9"/>
  <c r="I58" i="1"/>
  <c r="Y3" i="9"/>
  <c r="I7" i="9"/>
  <c r="I8" i="9"/>
  <c r="AB3" i="9"/>
  <c r="M58" i="1"/>
  <c r="M8" i="9"/>
  <c r="M7" i="9"/>
  <c r="Q58" i="1"/>
  <c r="Q7" i="9"/>
  <c r="Q8" i="9"/>
  <c r="U58" i="1"/>
  <c r="U8" i="9"/>
  <c r="U7" i="9"/>
  <c r="J157" i="1"/>
  <c r="AC157" i="1" s="1"/>
  <c r="J5" i="10"/>
  <c r="J160" i="1" s="1"/>
  <c r="AA2" i="10"/>
  <c r="AB2" i="10"/>
  <c r="J7" i="10"/>
  <c r="J8" i="10"/>
  <c r="Y2" i="10"/>
  <c r="N157" i="1"/>
  <c r="N5" i="10"/>
  <c r="N160" i="1" s="1"/>
  <c r="N7" i="10"/>
  <c r="R157" i="1"/>
  <c r="R5" i="10"/>
  <c r="R160" i="1" s="1"/>
  <c r="R8" i="10"/>
  <c r="V157" i="1"/>
  <c r="V8" i="10"/>
  <c r="V5" i="10"/>
  <c r="V160" i="1" s="1"/>
  <c r="V7" i="10"/>
  <c r="I158" i="1"/>
  <c r="I7" i="10"/>
  <c r="AA3" i="10"/>
  <c r="Y3" i="10"/>
  <c r="M158" i="1"/>
  <c r="M7" i="10"/>
  <c r="M8" i="10"/>
  <c r="Q158" i="1"/>
  <c r="Q8" i="10"/>
  <c r="Q7" i="10"/>
  <c r="U158" i="1"/>
  <c r="U7" i="10"/>
  <c r="Y2" i="3"/>
  <c r="AB3" i="3"/>
  <c r="V5" i="4"/>
  <c r="V25" i="1" s="1"/>
  <c r="I8" i="4"/>
  <c r="V8" i="4"/>
  <c r="Q8" i="6"/>
  <c r="Q7" i="7"/>
  <c r="AB2" i="8"/>
  <c r="J8" i="8"/>
  <c r="AA3" i="9"/>
  <c r="R7" i="9"/>
  <c r="AB3" i="10"/>
  <c r="B13" i="10" s="1"/>
  <c r="AA3" i="2"/>
  <c r="V5" i="2"/>
  <c r="V30" i="1" s="1"/>
  <c r="I8" i="2"/>
  <c r="I8" i="3"/>
  <c r="J5" i="4"/>
  <c r="J25" i="1" s="1"/>
  <c r="R5" i="8"/>
  <c r="R55" i="1" s="1"/>
  <c r="AA2" i="9"/>
  <c r="N7" i="9"/>
  <c r="N8" i="9"/>
  <c r="I8" i="10"/>
  <c r="J42" i="1"/>
  <c r="J8" i="6"/>
  <c r="J5" i="6"/>
  <c r="J45" i="1" s="1"/>
  <c r="AA2" i="6"/>
  <c r="J7" i="6"/>
  <c r="Y2" i="6"/>
  <c r="AB2" i="2"/>
  <c r="R5" i="3"/>
  <c r="R20" i="1" s="1"/>
  <c r="Y3" i="4"/>
  <c r="Y2" i="5"/>
  <c r="AB3" i="6"/>
  <c r="M9" i="6"/>
  <c r="AB3" i="7"/>
  <c r="J7" i="9"/>
  <c r="R7" i="10"/>
  <c r="U8" i="10"/>
  <c r="J62" i="1"/>
  <c r="AD62" i="1" s="1"/>
  <c r="J8" i="11"/>
  <c r="AB2" i="11"/>
  <c r="N62" i="1"/>
  <c r="N8" i="11"/>
  <c r="R62" i="1"/>
  <c r="R5" i="11"/>
  <c r="R65" i="1" s="1"/>
  <c r="I63" i="1"/>
  <c r="AA3" i="11"/>
  <c r="I8" i="11"/>
  <c r="AA8" i="11" s="1"/>
  <c r="Q63" i="1"/>
  <c r="U63" i="1"/>
  <c r="U8" i="11"/>
  <c r="J67" i="1"/>
  <c r="AB2" i="12"/>
  <c r="J8" i="12"/>
  <c r="AA2" i="12"/>
  <c r="N67" i="1"/>
  <c r="N8" i="12"/>
  <c r="N7" i="12"/>
  <c r="R67" i="1"/>
  <c r="R5" i="12"/>
  <c r="R70" i="1" s="1"/>
  <c r="R8" i="12"/>
  <c r="R7" i="12"/>
  <c r="V67" i="1"/>
  <c r="V8" i="12"/>
  <c r="V5" i="12"/>
  <c r="V70" i="1" s="1"/>
  <c r="I68" i="1"/>
  <c r="I8" i="12"/>
  <c r="I7" i="12"/>
  <c r="AA3" i="12"/>
  <c r="M68" i="1"/>
  <c r="M7" i="12"/>
  <c r="Q68" i="1"/>
  <c r="Q8" i="12"/>
  <c r="Q7" i="12"/>
  <c r="U68" i="1"/>
  <c r="U7" i="12"/>
  <c r="J7" i="13"/>
  <c r="Y2" i="13"/>
  <c r="R7" i="13"/>
  <c r="R5" i="13"/>
  <c r="R75" i="1" s="1"/>
  <c r="V5" i="13"/>
  <c r="V75" i="1" s="1"/>
  <c r="V7" i="13"/>
  <c r="I8" i="13"/>
  <c r="AB3" i="13"/>
  <c r="Y3" i="13"/>
  <c r="I7" i="14"/>
  <c r="AA3" i="14"/>
  <c r="R7" i="17"/>
  <c r="R5" i="17"/>
  <c r="R90" i="1" s="1"/>
  <c r="U93" i="1"/>
  <c r="I98" i="1"/>
  <c r="M98" i="1"/>
  <c r="M7" i="19"/>
  <c r="Q98" i="1"/>
  <c r="Q7" i="19"/>
  <c r="Q8" i="19"/>
  <c r="U98" i="1"/>
  <c r="U7" i="19"/>
  <c r="J7" i="20"/>
  <c r="Y2" i="20"/>
  <c r="I103" i="1"/>
  <c r="AD103" i="1" s="1"/>
  <c r="AB3" i="20"/>
  <c r="I8" i="20"/>
  <c r="AA3" i="20"/>
  <c r="Y3" i="20"/>
  <c r="M103" i="1"/>
  <c r="Q103" i="1"/>
  <c r="Q8" i="20"/>
  <c r="Q7" i="20"/>
  <c r="U103" i="1"/>
  <c r="U8" i="20"/>
  <c r="U7" i="20"/>
  <c r="J7" i="21"/>
  <c r="Y2" i="21"/>
  <c r="I108" i="1"/>
  <c r="AB3" i="21"/>
  <c r="I8" i="21"/>
  <c r="AA3" i="21"/>
  <c r="Y3" i="21"/>
  <c r="M108" i="1"/>
  <c r="Q108" i="1"/>
  <c r="Q8" i="21"/>
  <c r="Q7" i="21"/>
  <c r="U108" i="1"/>
  <c r="U8" i="21"/>
  <c r="U7" i="21"/>
  <c r="J8" i="22"/>
  <c r="AB2" i="22"/>
  <c r="I113" i="1"/>
  <c r="AB3" i="22"/>
  <c r="I7" i="22"/>
  <c r="AA3" i="22"/>
  <c r="I8" i="22"/>
  <c r="Y3" i="22"/>
  <c r="M113" i="1"/>
  <c r="M7" i="22"/>
  <c r="Q113" i="1"/>
  <c r="Q8" i="22"/>
  <c r="Q7" i="22"/>
  <c r="U113" i="1"/>
  <c r="U7" i="22"/>
  <c r="U8" i="22"/>
  <c r="I118" i="1"/>
  <c r="I8" i="23"/>
  <c r="Y3" i="23"/>
  <c r="I7" i="23"/>
  <c r="AB3" i="23"/>
  <c r="M118" i="1"/>
  <c r="M8" i="23"/>
  <c r="M7" i="23"/>
  <c r="Q118" i="1"/>
  <c r="Q8" i="23"/>
  <c r="Q7" i="23"/>
  <c r="U7" i="23"/>
  <c r="U118" i="1"/>
  <c r="U8" i="23"/>
  <c r="Y2" i="24"/>
  <c r="J7" i="24"/>
  <c r="I123" i="1"/>
  <c r="I7" i="24"/>
  <c r="AA3" i="24"/>
  <c r="I8" i="24"/>
  <c r="Y3" i="24"/>
  <c r="AB3" i="24"/>
  <c r="M123" i="1"/>
  <c r="M8" i="24"/>
  <c r="M7" i="24"/>
  <c r="Q123" i="1"/>
  <c r="Q7" i="24"/>
  <c r="Q8" i="24"/>
  <c r="U123" i="1"/>
  <c r="U8" i="24"/>
  <c r="U7" i="24"/>
  <c r="J7" i="25"/>
  <c r="Y2" i="25"/>
  <c r="I128" i="1"/>
  <c r="AB3" i="25"/>
  <c r="I7" i="25"/>
  <c r="AA3" i="25"/>
  <c r="Y3" i="25"/>
  <c r="M128" i="1"/>
  <c r="M8" i="25"/>
  <c r="M7" i="25"/>
  <c r="Q128" i="1"/>
  <c r="Q7" i="25"/>
  <c r="Q8" i="25"/>
  <c r="U128" i="1"/>
  <c r="U8" i="25"/>
  <c r="U7" i="25"/>
  <c r="J8" i="26"/>
  <c r="AB2" i="26"/>
  <c r="I133" i="1"/>
  <c r="I7" i="26"/>
  <c r="Y3" i="26"/>
  <c r="I8" i="26"/>
  <c r="AB3" i="26"/>
  <c r="AA3" i="26"/>
  <c r="M133" i="1"/>
  <c r="M7" i="26"/>
  <c r="Q133" i="1"/>
  <c r="Q8" i="26"/>
  <c r="Q7" i="26"/>
  <c r="U133" i="1"/>
  <c r="U7" i="26"/>
  <c r="U8" i="26"/>
  <c r="I138" i="1"/>
  <c r="I8" i="27"/>
  <c r="Y3" i="27"/>
  <c r="AB3" i="27"/>
  <c r="I7" i="27"/>
  <c r="AA3" i="27"/>
  <c r="M138" i="1"/>
  <c r="M8" i="27"/>
  <c r="M7" i="27"/>
  <c r="Q138" i="1"/>
  <c r="Q8" i="27"/>
  <c r="Q7" i="27"/>
  <c r="U138" i="1"/>
  <c r="U7" i="27"/>
  <c r="U8" i="27"/>
  <c r="Y2" i="28"/>
  <c r="J7" i="28"/>
  <c r="I143" i="1"/>
  <c r="AD143" i="1" s="1"/>
  <c r="I8" i="28"/>
  <c r="Y3" i="28"/>
  <c r="AB3" i="28"/>
  <c r="AA3" i="28"/>
  <c r="I7" i="28"/>
  <c r="M143" i="1"/>
  <c r="M8" i="28"/>
  <c r="Q143" i="1"/>
  <c r="Q8" i="28"/>
  <c r="U143" i="1"/>
  <c r="U7" i="28"/>
  <c r="J147" i="1"/>
  <c r="AB2" i="29"/>
  <c r="I148" i="1"/>
  <c r="I9" i="29"/>
  <c r="AB3" i="29"/>
  <c r="I8" i="29"/>
  <c r="AA3" i="29"/>
  <c r="Y3" i="29"/>
  <c r="I7" i="29"/>
  <c r="M148" i="1"/>
  <c r="M7" i="29"/>
  <c r="M9" i="29"/>
  <c r="M8" i="29"/>
  <c r="Q148" i="1"/>
  <c r="Q8" i="29"/>
  <c r="Q7" i="29"/>
  <c r="Q9" i="29"/>
  <c r="U148" i="1"/>
  <c r="U9" i="29"/>
  <c r="U7" i="29"/>
  <c r="I8" i="1"/>
  <c r="AD8" i="1" s="1"/>
  <c r="I9" i="30"/>
  <c r="AB3" i="30"/>
  <c r="I8" i="30"/>
  <c r="AA3" i="30"/>
  <c r="I7" i="30"/>
  <c r="M8" i="1"/>
  <c r="M7" i="30"/>
  <c r="M9" i="30"/>
  <c r="M8" i="30"/>
  <c r="Q8" i="1"/>
  <c r="Q8" i="30"/>
  <c r="Q7" i="30"/>
  <c r="Q9" i="30"/>
  <c r="U8" i="1"/>
  <c r="U9" i="30"/>
  <c r="U7" i="30"/>
  <c r="U8" i="30"/>
  <c r="I153" i="1"/>
  <c r="AC153" i="1" s="1"/>
  <c r="AB3" i="31"/>
  <c r="I9" i="31"/>
  <c r="I7" i="31"/>
  <c r="AA3" i="31"/>
  <c r="Y3" i="31"/>
  <c r="M153" i="1"/>
  <c r="M8" i="31"/>
  <c r="M7" i="31"/>
  <c r="M9" i="31"/>
  <c r="Q153" i="1"/>
  <c r="Q9" i="31"/>
  <c r="Q8" i="31"/>
  <c r="Q7" i="31"/>
  <c r="U153" i="1"/>
  <c r="U7" i="31"/>
  <c r="U8" i="31"/>
  <c r="I7" i="32"/>
  <c r="AB2" i="32"/>
  <c r="H8" i="32"/>
  <c r="Y3" i="32"/>
  <c r="AB3" i="32"/>
  <c r="H9" i="32"/>
  <c r="AA9" i="32" s="1"/>
  <c r="H7" i="32"/>
  <c r="AA3" i="32"/>
  <c r="H3" i="1"/>
  <c r="L9" i="32"/>
  <c r="L8" i="32"/>
  <c r="L7" i="32"/>
  <c r="L3" i="1"/>
  <c r="P8" i="32"/>
  <c r="P9" i="32"/>
  <c r="P7" i="32"/>
  <c r="P3" i="1"/>
  <c r="T8" i="32"/>
  <c r="T7" i="32"/>
  <c r="T9" i="32"/>
  <c r="T3" i="1"/>
  <c r="X8" i="32"/>
  <c r="X9" i="32"/>
  <c r="X7" i="32"/>
  <c r="X3" i="1"/>
  <c r="I7" i="33"/>
  <c r="AA2" i="33"/>
  <c r="M7" i="33"/>
  <c r="M8" i="33"/>
  <c r="H13" i="1"/>
  <c r="Y3" i="33"/>
  <c r="H7" i="33"/>
  <c r="AA3" i="33"/>
  <c r="L13" i="1"/>
  <c r="L7" i="33"/>
  <c r="P13" i="1"/>
  <c r="P7" i="33"/>
  <c r="T13" i="1"/>
  <c r="T7" i="33"/>
  <c r="X13" i="1"/>
  <c r="X7" i="33"/>
  <c r="Y2" i="11"/>
  <c r="Y3" i="11"/>
  <c r="M8" i="11"/>
  <c r="AB3" i="12"/>
  <c r="N5" i="12"/>
  <c r="N70" i="1" s="1"/>
  <c r="AB2" i="13"/>
  <c r="J5" i="13"/>
  <c r="J75" i="1" s="1"/>
  <c r="M7" i="20"/>
  <c r="M7" i="21"/>
  <c r="I8" i="25"/>
  <c r="I7" i="11"/>
  <c r="M7" i="11"/>
  <c r="Q7" i="11"/>
  <c r="U7" i="11"/>
  <c r="V8" i="11"/>
  <c r="J5" i="12"/>
  <c r="J70" i="1" s="1"/>
  <c r="V7" i="12"/>
  <c r="U8" i="19"/>
  <c r="I7" i="20"/>
  <c r="I7" i="21"/>
  <c r="AA3" i="23"/>
  <c r="AA2" i="11"/>
  <c r="AB3" i="11"/>
  <c r="N5" i="11"/>
  <c r="N65" i="1" s="1"/>
  <c r="J7" i="11"/>
  <c r="N7" i="11"/>
  <c r="R7" i="11"/>
  <c r="V7" i="11"/>
  <c r="Q8" i="11"/>
  <c r="Y3" i="12"/>
  <c r="J7" i="12"/>
  <c r="U8" i="12"/>
  <c r="N7" i="13"/>
  <c r="Y3" i="15"/>
  <c r="M8" i="19"/>
  <c r="M8" i="20"/>
  <c r="M8" i="21"/>
  <c r="U8" i="29"/>
  <c r="H29" i="1"/>
  <c r="AA4" i="2"/>
  <c r="Y4" i="2"/>
  <c r="L29" i="1"/>
  <c r="T29" i="1"/>
  <c r="H19" i="1"/>
  <c r="H5" i="3"/>
  <c r="H20" i="1" s="1"/>
  <c r="AF20" i="1" s="1"/>
  <c r="AB4" i="3"/>
  <c r="L19" i="1"/>
  <c r="L5" i="3"/>
  <c r="L20" i="1" s="1"/>
  <c r="P19" i="1"/>
  <c r="P5" i="3"/>
  <c r="P20" i="1" s="1"/>
  <c r="T19" i="1"/>
  <c r="T5" i="3"/>
  <c r="T20" i="1" s="1"/>
  <c r="X19" i="1"/>
  <c r="X5" i="3"/>
  <c r="X20" i="1" s="1"/>
  <c r="H24" i="1"/>
  <c r="AB4" i="4"/>
  <c r="AB9" i="4"/>
  <c r="H5" i="4"/>
  <c r="H25" i="1" s="1"/>
  <c r="AF25" i="1" s="1"/>
  <c r="L24" i="1"/>
  <c r="L5" i="4"/>
  <c r="L25" i="1" s="1"/>
  <c r="P24" i="1"/>
  <c r="P5" i="4"/>
  <c r="P25" i="1" s="1"/>
  <c r="T24" i="1"/>
  <c r="T5" i="4"/>
  <c r="T25" i="1" s="1"/>
  <c r="X24" i="1"/>
  <c r="X5" i="4"/>
  <c r="X25" i="1" s="1"/>
  <c r="H39" i="1"/>
  <c r="AA4" i="5"/>
  <c r="Y4" i="5"/>
  <c r="L39" i="1"/>
  <c r="T39" i="1"/>
  <c r="H44" i="1"/>
  <c r="H9" i="6"/>
  <c r="AA9" i="6" s="1"/>
  <c r="H5" i="6"/>
  <c r="H45" i="1" s="1"/>
  <c r="AF45" i="1" s="1"/>
  <c r="AB4" i="6"/>
  <c r="L44" i="1"/>
  <c r="L9" i="6"/>
  <c r="L5" i="6"/>
  <c r="L45" i="1" s="1"/>
  <c r="P44" i="1"/>
  <c r="P9" i="6"/>
  <c r="P5" i="6"/>
  <c r="P45" i="1" s="1"/>
  <c r="T44" i="1"/>
  <c r="T9" i="6"/>
  <c r="T5" i="6"/>
  <c r="T45" i="1" s="1"/>
  <c r="X44" i="1"/>
  <c r="X9" i="6"/>
  <c r="X5" i="6"/>
  <c r="X45" i="1" s="1"/>
  <c r="H49" i="1"/>
  <c r="Y4" i="7"/>
  <c r="AA4" i="7"/>
  <c r="L49" i="1"/>
  <c r="T49" i="1"/>
  <c r="H54" i="1"/>
  <c r="H5" i="8"/>
  <c r="H55" i="1" s="1"/>
  <c r="AF55" i="1" s="1"/>
  <c r="AB4" i="8"/>
  <c r="L54" i="1"/>
  <c r="L5" i="8"/>
  <c r="L55" i="1" s="1"/>
  <c r="P54" i="1"/>
  <c r="P5" i="8"/>
  <c r="P55" i="1" s="1"/>
  <c r="T54" i="1"/>
  <c r="T5" i="8"/>
  <c r="T55" i="1" s="1"/>
  <c r="X54" i="1"/>
  <c r="X5" i="8"/>
  <c r="X55" i="1" s="1"/>
  <c r="H59" i="1"/>
  <c r="AA4" i="9"/>
  <c r="Y4" i="9"/>
  <c r="P59" i="1"/>
  <c r="T59" i="1"/>
  <c r="X59" i="1"/>
  <c r="H159" i="1"/>
  <c r="Y4" i="10"/>
  <c r="AB9" i="10"/>
  <c r="AA4" i="10"/>
  <c r="L159" i="1"/>
  <c r="P159" i="1"/>
  <c r="X159" i="1"/>
  <c r="H64" i="1"/>
  <c r="AA4" i="11"/>
  <c r="Y4" i="11"/>
  <c r="AB4" i="11"/>
  <c r="AB9" i="11"/>
  <c r="H5" i="11"/>
  <c r="H65" i="1" s="1"/>
  <c r="AF65" i="1" s="1"/>
  <c r="L64" i="1"/>
  <c r="L5" i="11"/>
  <c r="L65" i="1" s="1"/>
  <c r="P64" i="1"/>
  <c r="P5" i="11"/>
  <c r="P65" i="1" s="1"/>
  <c r="T64" i="1"/>
  <c r="T5" i="11"/>
  <c r="T65" i="1" s="1"/>
  <c r="X64" i="1"/>
  <c r="X5" i="11"/>
  <c r="X65" i="1" s="1"/>
  <c r="H69" i="1"/>
  <c r="H5" i="12"/>
  <c r="H70" i="1" s="1"/>
  <c r="AF70" i="1" s="1"/>
  <c r="AB4" i="12"/>
  <c r="Y4" i="12"/>
  <c r="AA4" i="12"/>
  <c r="L69" i="1"/>
  <c r="L5" i="12"/>
  <c r="L70" i="1" s="1"/>
  <c r="P69" i="1"/>
  <c r="P5" i="12"/>
  <c r="P70" i="1" s="1"/>
  <c r="T69" i="1"/>
  <c r="T5" i="12"/>
  <c r="T70" i="1" s="1"/>
  <c r="X69" i="1"/>
  <c r="X5" i="12"/>
  <c r="X70" i="1" s="1"/>
  <c r="AA4" i="13"/>
  <c r="AB4" i="13"/>
  <c r="H5" i="13"/>
  <c r="H75" i="1" s="1"/>
  <c r="AF75" i="1" s="1"/>
  <c r="H94" i="1"/>
  <c r="AB4" i="18"/>
  <c r="H99" i="1"/>
  <c r="H5" i="19"/>
  <c r="H100" i="1" s="1"/>
  <c r="AF100" i="1" s="1"/>
  <c r="AB9" i="19"/>
  <c r="AB4" i="19"/>
  <c r="L99" i="1"/>
  <c r="P99" i="1"/>
  <c r="P5" i="19"/>
  <c r="P100" i="1" s="1"/>
  <c r="T99" i="1"/>
  <c r="T5" i="19"/>
  <c r="T100" i="1" s="1"/>
  <c r="X99" i="1"/>
  <c r="X5" i="19"/>
  <c r="X100" i="1" s="1"/>
  <c r="H104" i="1"/>
  <c r="Y4" i="20"/>
  <c r="AA4" i="20"/>
  <c r="AB4" i="20"/>
  <c r="H5" i="20"/>
  <c r="H105" i="1" s="1"/>
  <c r="AF105" i="1" s="1"/>
  <c r="L104" i="1"/>
  <c r="L5" i="20"/>
  <c r="L105" i="1" s="1"/>
  <c r="T104" i="1"/>
  <c r="T5" i="20"/>
  <c r="T105" i="1" s="1"/>
  <c r="X104" i="1"/>
  <c r="X5" i="20"/>
  <c r="X105" i="1" s="1"/>
  <c r="H109" i="1"/>
  <c r="AB9" i="21"/>
  <c r="H5" i="21"/>
  <c r="H110" i="1" s="1"/>
  <c r="AF110" i="1" s="1"/>
  <c r="AB4" i="21"/>
  <c r="Y4" i="21"/>
  <c r="AA4" i="21"/>
  <c r="L109" i="1"/>
  <c r="L5" i="21"/>
  <c r="L110" i="1" s="1"/>
  <c r="P109" i="1"/>
  <c r="P5" i="21"/>
  <c r="P110" i="1" s="1"/>
  <c r="T109" i="1"/>
  <c r="X109" i="1"/>
  <c r="X5" i="21"/>
  <c r="X110" i="1" s="1"/>
  <c r="AA4" i="22"/>
  <c r="Y4" i="22"/>
  <c r="L114" i="1"/>
  <c r="L5" i="22"/>
  <c r="L115" i="1" s="1"/>
  <c r="P114" i="1"/>
  <c r="P5" i="22"/>
  <c r="P115" i="1" s="1"/>
  <c r="T114" i="1"/>
  <c r="T5" i="22"/>
  <c r="T115" i="1" s="1"/>
  <c r="X114" i="1"/>
  <c r="H119" i="1"/>
  <c r="AB4" i="23"/>
  <c r="AB9" i="23"/>
  <c r="H5" i="23"/>
  <c r="AA5" i="23" s="1"/>
  <c r="Y4" i="23"/>
  <c r="AA4" i="23"/>
  <c r="L119" i="1"/>
  <c r="L5" i="23"/>
  <c r="L120" i="1" s="1"/>
  <c r="P119" i="1"/>
  <c r="P5" i="23"/>
  <c r="P120" i="1" s="1"/>
  <c r="T119" i="1"/>
  <c r="T5" i="23"/>
  <c r="T120" i="1" s="1"/>
  <c r="X119" i="1"/>
  <c r="X5" i="23"/>
  <c r="X120" i="1" s="1"/>
  <c r="H124" i="1"/>
  <c r="Y4" i="24"/>
  <c r="AA4" i="24"/>
  <c r="L124" i="1"/>
  <c r="L5" i="24"/>
  <c r="L125" i="1" s="1"/>
  <c r="P124" i="1"/>
  <c r="P5" i="24"/>
  <c r="P125" i="1" s="1"/>
  <c r="T124" i="1"/>
  <c r="T5" i="24"/>
  <c r="T125" i="1" s="1"/>
  <c r="H129" i="1"/>
  <c r="AB9" i="25"/>
  <c r="H5" i="25"/>
  <c r="H130" i="1" s="1"/>
  <c r="AF130" i="1" s="1"/>
  <c r="AB4" i="25"/>
  <c r="L129" i="1"/>
  <c r="P129" i="1"/>
  <c r="P5" i="25"/>
  <c r="P130" i="1" s="1"/>
  <c r="T129" i="1"/>
  <c r="T5" i="25"/>
  <c r="T130" i="1" s="1"/>
  <c r="X129" i="1"/>
  <c r="X5" i="25"/>
  <c r="X130" i="1" s="1"/>
  <c r="H134" i="1"/>
  <c r="AA4" i="26"/>
  <c r="Y4" i="26"/>
  <c r="AB4" i="26"/>
  <c r="H5" i="26"/>
  <c r="H135" i="1" s="1"/>
  <c r="AF135" i="1" s="1"/>
  <c r="L134" i="1"/>
  <c r="L5" i="26"/>
  <c r="L135" i="1" s="1"/>
  <c r="P134" i="1"/>
  <c r="T5" i="26"/>
  <c r="T135" i="1" s="1"/>
  <c r="T134" i="1"/>
  <c r="X134" i="1"/>
  <c r="X5" i="26"/>
  <c r="X135" i="1" s="1"/>
  <c r="H139" i="1"/>
  <c r="AA4" i="27"/>
  <c r="Y4" i="27"/>
  <c r="L139" i="1"/>
  <c r="L5" i="27"/>
  <c r="L140" i="1" s="1"/>
  <c r="P139" i="1"/>
  <c r="P5" i="27"/>
  <c r="P140" i="1" s="1"/>
  <c r="T5" i="27"/>
  <c r="T140" i="1" s="1"/>
  <c r="T139" i="1"/>
  <c r="AB4" i="28"/>
  <c r="H144" i="1"/>
  <c r="H5" i="28"/>
  <c r="H145" i="1" s="1"/>
  <c r="AF145" i="1" s="1"/>
  <c r="L144" i="1"/>
  <c r="P144" i="1"/>
  <c r="P5" i="28"/>
  <c r="P145" i="1" s="1"/>
  <c r="T144" i="1"/>
  <c r="T5" i="28"/>
  <c r="T145" i="1" s="1"/>
  <c r="X144" i="1"/>
  <c r="X5" i="28"/>
  <c r="X145" i="1" s="1"/>
  <c r="H149" i="1"/>
  <c r="Y4" i="29"/>
  <c r="AA4" i="29"/>
  <c r="H5" i="29"/>
  <c r="H150" i="1" s="1"/>
  <c r="AF150" i="1" s="1"/>
  <c r="H9" i="29"/>
  <c r="AB9" i="29" s="1"/>
  <c r="AB4" i="29"/>
  <c r="L149" i="1"/>
  <c r="L9" i="29"/>
  <c r="L5" i="29"/>
  <c r="L150" i="1" s="1"/>
  <c r="T149" i="1"/>
  <c r="T9" i="29"/>
  <c r="T5" i="29"/>
  <c r="T150" i="1" s="1"/>
  <c r="X9" i="29"/>
  <c r="X149" i="1"/>
  <c r="X5" i="29"/>
  <c r="X150" i="1" s="1"/>
  <c r="H9" i="30"/>
  <c r="AA9" i="30" s="1"/>
  <c r="H5" i="30"/>
  <c r="H10" i="1" s="1"/>
  <c r="AF10" i="1" s="1"/>
  <c r="H9" i="1"/>
  <c r="AB4" i="30"/>
  <c r="AA4" i="30"/>
  <c r="Y4" i="30"/>
  <c r="L9" i="1"/>
  <c r="L5" i="30"/>
  <c r="L10" i="1" s="1"/>
  <c r="P9" i="1"/>
  <c r="P9" i="30"/>
  <c r="P5" i="30"/>
  <c r="P10" i="1" s="1"/>
  <c r="T9" i="1"/>
  <c r="T9" i="30"/>
  <c r="X9" i="30"/>
  <c r="X5" i="30"/>
  <c r="X10" i="1" s="1"/>
  <c r="X9" i="1"/>
  <c r="AA4" i="31"/>
  <c r="Y4" i="31"/>
  <c r="H154" i="1"/>
  <c r="L154" i="1"/>
  <c r="L9" i="31"/>
  <c r="L5" i="31"/>
  <c r="L155" i="1" s="1"/>
  <c r="P154" i="1"/>
  <c r="P9" i="31"/>
  <c r="P5" i="31"/>
  <c r="P155" i="1" s="1"/>
  <c r="T154" i="1"/>
  <c r="T9" i="31"/>
  <c r="T5" i="31"/>
  <c r="T155" i="1" s="1"/>
  <c r="K4" i="1"/>
  <c r="K9" i="32"/>
  <c r="K5" i="32"/>
  <c r="K5" i="1" s="1"/>
  <c r="AB4" i="32"/>
  <c r="S4" i="1"/>
  <c r="S9" i="32"/>
  <c r="S5" i="32"/>
  <c r="S5" i="1" s="1"/>
  <c r="W4" i="1"/>
  <c r="W5" i="32"/>
  <c r="W5" i="1" s="1"/>
  <c r="W9" i="32"/>
  <c r="K5" i="33"/>
  <c r="K15" i="1" s="1"/>
  <c r="AB4" i="33"/>
  <c r="Y4" i="33"/>
  <c r="K14" i="1"/>
  <c r="AA4" i="33"/>
  <c r="O5" i="33"/>
  <c r="O15" i="1" s="1"/>
  <c r="O14" i="1"/>
  <c r="S5" i="33"/>
  <c r="S15" i="1" s="1"/>
  <c r="S14" i="1"/>
  <c r="H5" i="2"/>
  <c r="H30" i="1" s="1"/>
  <c r="L5" i="2"/>
  <c r="L30" i="1" s="1"/>
  <c r="P5" i="2"/>
  <c r="P30" i="1" s="1"/>
  <c r="T5" i="2"/>
  <c r="T30" i="1" s="1"/>
  <c r="X5" i="2"/>
  <c r="X30" i="1" s="1"/>
  <c r="AA4" i="3"/>
  <c r="Y4" i="4"/>
  <c r="AB4" i="7"/>
  <c r="AA4" i="8"/>
  <c r="AB4" i="10"/>
  <c r="W31" i="1"/>
  <c r="O21" i="1"/>
  <c r="O26" i="1"/>
  <c r="O41" i="1"/>
  <c r="O8" i="5"/>
  <c r="W46" i="1"/>
  <c r="W8" i="6"/>
  <c r="S51" i="1"/>
  <c r="S8" i="7"/>
  <c r="O56" i="1"/>
  <c r="O8" i="8"/>
  <c r="O61" i="1"/>
  <c r="O8" i="10"/>
  <c r="O71" i="1"/>
  <c r="O8" i="12"/>
  <c r="K8" i="17"/>
  <c r="AB6" i="17"/>
  <c r="K31" i="1"/>
  <c r="Y6" i="2"/>
  <c r="AB6" i="2"/>
  <c r="S31" i="1"/>
  <c r="S21" i="1"/>
  <c r="S26" i="1"/>
  <c r="S8" i="4"/>
  <c r="K41" i="1"/>
  <c r="Y6" i="5"/>
  <c r="AA6" i="5"/>
  <c r="AB6" i="5"/>
  <c r="K8" i="5"/>
  <c r="W41" i="1"/>
  <c r="W8" i="5"/>
  <c r="K46" i="1"/>
  <c r="AB6" i="6"/>
  <c r="K8" i="6"/>
  <c r="AA6" i="6"/>
  <c r="S46" i="1"/>
  <c r="S8" i="6"/>
  <c r="W51" i="1"/>
  <c r="W8" i="7"/>
  <c r="K56" i="1"/>
  <c r="AA6" i="8"/>
  <c r="K8" i="8"/>
  <c r="Y6" i="8"/>
  <c r="S56" i="1"/>
  <c r="S8" i="8"/>
  <c r="W61" i="1"/>
  <c r="W8" i="10"/>
  <c r="O66" i="1"/>
  <c r="O8" i="11"/>
  <c r="W66" i="1"/>
  <c r="W8" i="11"/>
  <c r="S71" i="1"/>
  <c r="S8" i="12"/>
  <c r="S36" i="1"/>
  <c r="S8" i="14"/>
  <c r="K8" i="16"/>
  <c r="Y6" i="16"/>
  <c r="O91" i="1"/>
  <c r="O8" i="17"/>
  <c r="W91" i="1"/>
  <c r="W8" i="17"/>
  <c r="K96" i="1"/>
  <c r="AF96" i="1" s="1"/>
  <c r="Y6" i="18"/>
  <c r="W101" i="1"/>
  <c r="O106" i="1"/>
  <c r="O8" i="20"/>
  <c r="K111" i="1"/>
  <c r="AB6" i="21"/>
  <c r="K8" i="21"/>
  <c r="Y6" i="21"/>
  <c r="AA6" i="21"/>
  <c r="W111" i="1"/>
  <c r="W8" i="21"/>
  <c r="K116" i="1"/>
  <c r="K8" i="22"/>
  <c r="AB6" i="22"/>
  <c r="Y6" i="22"/>
  <c r="S116" i="1"/>
  <c r="S8" i="22"/>
  <c r="O121" i="1"/>
  <c r="O8" i="23"/>
  <c r="AB6" i="24"/>
  <c r="K126" i="1"/>
  <c r="K8" i="24"/>
  <c r="AA6" i="24"/>
  <c r="Y6" i="24"/>
  <c r="W126" i="1"/>
  <c r="O131" i="1"/>
  <c r="O8" i="25"/>
  <c r="W131" i="1"/>
  <c r="W8" i="25"/>
  <c r="S136" i="1"/>
  <c r="S8" i="26"/>
  <c r="K141" i="1"/>
  <c r="Y6" i="27"/>
  <c r="AA6" i="27"/>
  <c r="AB6" i="27"/>
  <c r="W141" i="1"/>
  <c r="W8" i="27"/>
  <c r="K146" i="1"/>
  <c r="AA6" i="28"/>
  <c r="K8" i="28"/>
  <c r="Y6" i="28"/>
  <c r="S146" i="1"/>
  <c r="S8" i="28"/>
  <c r="O151" i="1"/>
  <c r="O9" i="29"/>
  <c r="O8" i="29"/>
  <c r="W151" i="1"/>
  <c r="W9" i="29"/>
  <c r="W8" i="29"/>
  <c r="O9" i="30"/>
  <c r="O8" i="30"/>
  <c r="W8" i="30"/>
  <c r="W9" i="30"/>
  <c r="K156" i="1"/>
  <c r="K9" i="31"/>
  <c r="Y6" i="31"/>
  <c r="AB6" i="31"/>
  <c r="AA6" i="31"/>
  <c r="K8" i="31"/>
  <c r="W156" i="1"/>
  <c r="W9" i="31"/>
  <c r="W8" i="31"/>
  <c r="AA6" i="32"/>
  <c r="J6" i="1"/>
  <c r="J8" i="32"/>
  <c r="Y6" i="32"/>
  <c r="J9" i="32"/>
  <c r="AB6" i="32"/>
  <c r="R8" i="32"/>
  <c r="R6" i="1"/>
  <c r="R9" i="32"/>
  <c r="J16" i="1"/>
  <c r="AD16" i="1" s="1"/>
  <c r="Y6" i="33"/>
  <c r="J8" i="33"/>
  <c r="AB6" i="33"/>
  <c r="AA6" i="33"/>
  <c r="N16" i="1"/>
  <c r="R16" i="1"/>
  <c r="R8" i="33"/>
  <c r="K8" i="2"/>
  <c r="S8" i="2"/>
  <c r="W8" i="2"/>
  <c r="K8" i="4"/>
  <c r="O8" i="4"/>
  <c r="K8" i="9"/>
  <c r="O8" i="9"/>
  <c r="W8" i="9"/>
  <c r="W8" i="24"/>
  <c r="O101" i="1"/>
  <c r="O8" i="19"/>
  <c r="S106" i="1"/>
  <c r="S8" i="20"/>
  <c r="S111" i="1"/>
  <c r="S8" i="21"/>
  <c r="O116" i="1"/>
  <c r="O8" i="22"/>
  <c r="AA6" i="23"/>
  <c r="K121" i="1"/>
  <c r="Y6" i="23"/>
  <c r="K8" i="23"/>
  <c r="W8" i="23"/>
  <c r="W121" i="1"/>
  <c r="O126" i="1"/>
  <c r="O8" i="24"/>
  <c r="O136" i="1"/>
  <c r="O8" i="26"/>
  <c r="AA161" i="1"/>
  <c r="AA6" i="2"/>
  <c r="Y6" i="6"/>
  <c r="W8" i="19"/>
  <c r="AA6" i="22"/>
  <c r="AB6" i="23"/>
  <c r="AB6" i="28"/>
  <c r="N8" i="33"/>
  <c r="AC6" i="1"/>
  <c r="Z11" i="1"/>
  <c r="Y11" i="1"/>
  <c r="Z161" i="1"/>
  <c r="Y161" i="1"/>
  <c r="O31" i="1"/>
  <c r="K21" i="1"/>
  <c r="Y6" i="3"/>
  <c r="AB6" i="3"/>
  <c r="W21" i="1"/>
  <c r="K26" i="1"/>
  <c r="Y6" i="4"/>
  <c r="AB6" i="4"/>
  <c r="W26" i="1"/>
  <c r="W8" i="4"/>
  <c r="S41" i="1"/>
  <c r="S8" i="5"/>
  <c r="O46" i="1"/>
  <c r="O8" i="6"/>
  <c r="K51" i="1"/>
  <c r="AB6" i="7"/>
  <c r="K8" i="7"/>
  <c r="AA6" i="7"/>
  <c r="O51" i="1"/>
  <c r="O8" i="7"/>
  <c r="W56" i="1"/>
  <c r="W8" i="8"/>
  <c r="K61" i="1"/>
  <c r="Y6" i="9"/>
  <c r="AB6" i="9"/>
  <c r="S61" i="1"/>
  <c r="K8" i="10"/>
  <c r="Y6" i="10"/>
  <c r="AA6" i="10"/>
  <c r="S8" i="10"/>
  <c r="K66" i="1"/>
  <c r="K8" i="11"/>
  <c r="AA6" i="11"/>
  <c r="Y6" i="11"/>
  <c r="AB6" i="11"/>
  <c r="S66" i="1"/>
  <c r="S8" i="11"/>
  <c r="K71" i="1"/>
  <c r="K8" i="12"/>
  <c r="AA6" i="12"/>
  <c r="Y6" i="12"/>
  <c r="W71" i="1"/>
  <c r="W8" i="12"/>
  <c r="K8" i="14"/>
  <c r="AA6" i="14"/>
  <c r="O36" i="1"/>
  <c r="O8" i="14"/>
  <c r="W36" i="1"/>
  <c r="W8" i="14"/>
  <c r="S91" i="1"/>
  <c r="S8" i="17"/>
  <c r="K101" i="1"/>
  <c r="K8" i="19"/>
  <c r="AB6" i="19"/>
  <c r="Y6" i="19"/>
  <c r="AA6" i="19"/>
  <c r="S8" i="19"/>
  <c r="S101" i="1"/>
  <c r="K106" i="1"/>
  <c r="K8" i="20"/>
  <c r="AB6" i="20"/>
  <c r="AA6" i="20"/>
  <c r="W106" i="1"/>
  <c r="W8" i="20"/>
  <c r="O111" i="1"/>
  <c r="O8" i="21"/>
  <c r="W116" i="1"/>
  <c r="W8" i="22"/>
  <c r="S121" i="1"/>
  <c r="S8" i="23"/>
  <c r="S126" i="1"/>
  <c r="S8" i="24"/>
  <c r="K131" i="1"/>
  <c r="K8" i="25"/>
  <c r="AB6" i="25"/>
  <c r="AA6" i="25"/>
  <c r="S131" i="1"/>
  <c r="S8" i="25"/>
  <c r="K136" i="1"/>
  <c r="K8" i="26"/>
  <c r="AB6" i="26"/>
  <c r="Y6" i="26"/>
  <c r="AA6" i="26"/>
  <c r="W136" i="1"/>
  <c r="W8" i="26"/>
  <c r="O141" i="1"/>
  <c r="O8" i="27"/>
  <c r="S141" i="1"/>
  <c r="S8" i="27"/>
  <c r="O146" i="1"/>
  <c r="O8" i="28"/>
  <c r="W146" i="1"/>
  <c r="W8" i="28"/>
  <c r="K151" i="1"/>
  <c r="K9" i="29"/>
  <c r="Y6" i="29"/>
  <c r="AB6" i="29"/>
  <c r="AA6" i="29"/>
  <c r="K8" i="29"/>
  <c r="S9" i="29"/>
  <c r="S8" i="29"/>
  <c r="S151" i="1"/>
  <c r="AA6" i="30"/>
  <c r="K8" i="30"/>
  <c r="K9" i="30"/>
  <c r="Y6" i="30"/>
  <c r="AB6" i="30"/>
  <c r="S9" i="30"/>
  <c r="S8" i="30"/>
  <c r="O156" i="1"/>
  <c r="O9" i="31"/>
  <c r="O8" i="31"/>
  <c r="S156" i="1"/>
  <c r="S9" i="31"/>
  <c r="S8" i="31"/>
  <c r="N6" i="1"/>
  <c r="N9" i="32"/>
  <c r="N8" i="32"/>
  <c r="V6" i="1"/>
  <c r="V8" i="32"/>
  <c r="V9" i="32"/>
  <c r="V16" i="1"/>
  <c r="V8" i="33"/>
  <c r="AB161" i="1"/>
  <c r="K8" i="3"/>
  <c r="O8" i="3"/>
  <c r="S8" i="3"/>
  <c r="W8" i="3"/>
  <c r="AB6" i="12"/>
  <c r="K8" i="27"/>
  <c r="J7" i="17"/>
  <c r="J5" i="17"/>
  <c r="J90" i="1" s="1"/>
  <c r="N7" i="17"/>
  <c r="N5" i="17"/>
  <c r="N90" i="1" s="1"/>
  <c r="V7" i="17"/>
  <c r="V5" i="17"/>
  <c r="V90" i="1" s="1"/>
  <c r="J97" i="1"/>
  <c r="AC97" i="1" s="1"/>
  <c r="AA2" i="19"/>
  <c r="J102" i="1"/>
  <c r="AC102" i="1" s="1"/>
  <c r="AB2" i="20"/>
  <c r="J8" i="20"/>
  <c r="AA2" i="20"/>
  <c r="J5" i="20"/>
  <c r="J105" i="1" s="1"/>
  <c r="N102" i="1"/>
  <c r="N8" i="20"/>
  <c r="N5" i="20"/>
  <c r="N105" i="1" s="1"/>
  <c r="R102" i="1"/>
  <c r="R8" i="20"/>
  <c r="R5" i="20"/>
  <c r="R105" i="1" s="1"/>
  <c r="V102" i="1"/>
  <c r="V8" i="20"/>
  <c r="V5" i="20"/>
  <c r="V105" i="1" s="1"/>
  <c r="J107" i="1"/>
  <c r="AB2" i="21"/>
  <c r="J8" i="21"/>
  <c r="AA2" i="21"/>
  <c r="J5" i="21"/>
  <c r="J110" i="1" s="1"/>
  <c r="N107" i="1"/>
  <c r="N8" i="21"/>
  <c r="N5" i="21"/>
  <c r="N110" i="1" s="1"/>
  <c r="R107" i="1"/>
  <c r="R8" i="21"/>
  <c r="R5" i="21"/>
  <c r="R110" i="1" s="1"/>
  <c r="V107" i="1"/>
  <c r="V8" i="21"/>
  <c r="V5" i="21"/>
  <c r="V110" i="1" s="1"/>
  <c r="AA2" i="22"/>
  <c r="J5" i="22"/>
  <c r="J115" i="1" s="1"/>
  <c r="J112" i="1"/>
  <c r="AD112" i="1" s="1"/>
  <c r="J7" i="22"/>
  <c r="Y2" i="22"/>
  <c r="N112" i="1"/>
  <c r="N5" i="22"/>
  <c r="N115" i="1" s="1"/>
  <c r="N7" i="22"/>
  <c r="R112" i="1"/>
  <c r="R5" i="22"/>
  <c r="R115" i="1" s="1"/>
  <c r="R7" i="22"/>
  <c r="V112" i="1"/>
  <c r="V5" i="22"/>
  <c r="V115" i="1" s="1"/>
  <c r="V7" i="22"/>
  <c r="J117" i="1"/>
  <c r="J7" i="23"/>
  <c r="Y2" i="23"/>
  <c r="AB2" i="23"/>
  <c r="J8" i="23"/>
  <c r="AA2" i="23"/>
  <c r="N7" i="23"/>
  <c r="N117" i="1"/>
  <c r="N8" i="23"/>
  <c r="R117" i="1"/>
  <c r="R7" i="23"/>
  <c r="R8" i="23"/>
  <c r="V117" i="1"/>
  <c r="V7" i="23"/>
  <c r="V8" i="23"/>
  <c r="J122" i="1"/>
  <c r="AB2" i="24"/>
  <c r="J8" i="24"/>
  <c r="AA2" i="24"/>
  <c r="J5" i="24"/>
  <c r="J125" i="1" s="1"/>
  <c r="N122" i="1"/>
  <c r="N8" i="24"/>
  <c r="N5" i="24"/>
  <c r="N125" i="1" s="1"/>
  <c r="R122" i="1"/>
  <c r="R8" i="24"/>
  <c r="R5" i="24"/>
  <c r="R125" i="1" s="1"/>
  <c r="V122" i="1"/>
  <c r="V8" i="24"/>
  <c r="V5" i="24"/>
  <c r="V125" i="1" s="1"/>
  <c r="J127" i="1"/>
  <c r="AB2" i="25"/>
  <c r="J8" i="25"/>
  <c r="AA2" i="25"/>
  <c r="J5" i="25"/>
  <c r="J130" i="1" s="1"/>
  <c r="N127" i="1"/>
  <c r="N8" i="25"/>
  <c r="N5" i="25"/>
  <c r="N130" i="1" s="1"/>
  <c r="R8" i="25"/>
  <c r="R127" i="1"/>
  <c r="R5" i="25"/>
  <c r="R130" i="1" s="1"/>
  <c r="V127" i="1"/>
  <c r="V8" i="25"/>
  <c r="V5" i="25"/>
  <c r="V130" i="1" s="1"/>
  <c r="J132" i="1"/>
  <c r="AA2" i="26"/>
  <c r="J5" i="26"/>
  <c r="J135" i="1" s="1"/>
  <c r="J7" i="26"/>
  <c r="Y2" i="26"/>
  <c r="N132" i="1"/>
  <c r="N5" i="26"/>
  <c r="N135" i="1" s="1"/>
  <c r="N7" i="26"/>
  <c r="R132" i="1"/>
  <c r="R5" i="26"/>
  <c r="R135" i="1" s="1"/>
  <c r="R7" i="26"/>
  <c r="V132" i="1"/>
  <c r="V5" i="26"/>
  <c r="V135" i="1" s="1"/>
  <c r="V7" i="26"/>
  <c r="J137" i="1"/>
  <c r="J7" i="27"/>
  <c r="J5" i="27"/>
  <c r="J140" i="1" s="1"/>
  <c r="J8" i="27"/>
  <c r="Y2" i="27"/>
  <c r="AB2" i="27"/>
  <c r="N137" i="1"/>
  <c r="N7" i="27"/>
  <c r="N5" i="27"/>
  <c r="N140" i="1" s="1"/>
  <c r="N8" i="27"/>
  <c r="R137" i="1"/>
  <c r="R7" i="27"/>
  <c r="R5" i="27"/>
  <c r="R140" i="1" s="1"/>
  <c r="R8" i="27"/>
  <c r="V7" i="27"/>
  <c r="V5" i="27"/>
  <c r="V140" i="1" s="1"/>
  <c r="V8" i="27"/>
  <c r="AB2" i="28"/>
  <c r="J8" i="28"/>
  <c r="AA2" i="28"/>
  <c r="J142" i="1"/>
  <c r="J5" i="28"/>
  <c r="J145" i="1" s="1"/>
  <c r="N142" i="1"/>
  <c r="N8" i="28"/>
  <c r="N5" i="28"/>
  <c r="N145" i="1" s="1"/>
  <c r="R142" i="1"/>
  <c r="R8" i="28"/>
  <c r="R5" i="28"/>
  <c r="R145" i="1" s="1"/>
  <c r="V142" i="1"/>
  <c r="V8" i="28"/>
  <c r="V5" i="28"/>
  <c r="V145" i="1" s="1"/>
  <c r="J8" i="29"/>
  <c r="AA2" i="29"/>
  <c r="J5" i="29"/>
  <c r="J150" i="1" s="1"/>
  <c r="J7" i="29"/>
  <c r="Y2" i="29"/>
  <c r="N147" i="1"/>
  <c r="N8" i="29"/>
  <c r="N5" i="29"/>
  <c r="N150" i="1" s="1"/>
  <c r="N7" i="29"/>
  <c r="R147" i="1"/>
  <c r="R8" i="29"/>
  <c r="R5" i="29"/>
  <c r="R150" i="1" s="1"/>
  <c r="R7" i="29"/>
  <c r="V147" i="1"/>
  <c r="V8" i="29"/>
  <c r="V5" i="29"/>
  <c r="V150" i="1" s="1"/>
  <c r="V7" i="29"/>
  <c r="J8" i="30"/>
  <c r="AA2" i="30"/>
  <c r="J5" i="30"/>
  <c r="J10" i="1" s="1"/>
  <c r="J7" i="1"/>
  <c r="J7" i="30"/>
  <c r="Y2" i="30"/>
  <c r="N8" i="30"/>
  <c r="N5" i="30"/>
  <c r="N10" i="1" s="1"/>
  <c r="N7" i="1"/>
  <c r="N7" i="30"/>
  <c r="R8" i="30"/>
  <c r="R5" i="30"/>
  <c r="R10" i="1" s="1"/>
  <c r="R7" i="1"/>
  <c r="R7" i="30"/>
  <c r="V8" i="30"/>
  <c r="V5" i="30"/>
  <c r="V10" i="1" s="1"/>
  <c r="V7" i="1"/>
  <c r="V7" i="30"/>
  <c r="J152" i="1"/>
  <c r="J8" i="31"/>
  <c r="AA2" i="31"/>
  <c r="J5" i="31"/>
  <c r="J155" i="1" s="1"/>
  <c r="J7" i="31"/>
  <c r="Y2" i="31"/>
  <c r="N152" i="1"/>
  <c r="N8" i="31"/>
  <c r="N5" i="31"/>
  <c r="N155" i="1" s="1"/>
  <c r="N7" i="31"/>
  <c r="R152" i="1"/>
  <c r="R8" i="31"/>
  <c r="R5" i="31"/>
  <c r="R155" i="1" s="1"/>
  <c r="R7" i="31"/>
  <c r="V152" i="1"/>
  <c r="V8" i="31"/>
  <c r="V5" i="31"/>
  <c r="V155" i="1" s="1"/>
  <c r="V7" i="31"/>
  <c r="AA2" i="32"/>
  <c r="I2" i="1"/>
  <c r="I8" i="32"/>
  <c r="I5" i="32"/>
  <c r="I5" i="1" s="1"/>
  <c r="Y2" i="32"/>
  <c r="M2" i="1"/>
  <c r="M8" i="32"/>
  <c r="M5" i="32"/>
  <c r="M5" i="1" s="1"/>
  <c r="Q2" i="1"/>
  <c r="Q8" i="32"/>
  <c r="Q5" i="32"/>
  <c r="Q5" i="1" s="1"/>
  <c r="U2" i="1"/>
  <c r="U8" i="32"/>
  <c r="U5" i="32"/>
  <c r="U5" i="1" s="1"/>
  <c r="Y2" i="33"/>
  <c r="I12" i="1"/>
  <c r="I8" i="33"/>
  <c r="I5" i="33"/>
  <c r="I15" i="1" s="1"/>
  <c r="AB2" i="33"/>
  <c r="M12" i="1"/>
  <c r="M5" i="33"/>
  <c r="M15" i="1" s="1"/>
  <c r="Q8" i="33"/>
  <c r="Q12" i="1"/>
  <c r="Q5" i="33"/>
  <c r="Q15" i="1" s="1"/>
  <c r="U8" i="33"/>
  <c r="U12" i="1"/>
  <c r="U5" i="33"/>
  <c r="U15" i="1" s="1"/>
  <c r="AB3" i="33"/>
  <c r="H8" i="33"/>
  <c r="L8" i="33"/>
  <c r="P8" i="33"/>
  <c r="T8" i="33"/>
  <c r="X8" i="33"/>
  <c r="J72" i="1"/>
  <c r="AD72" i="1" s="1"/>
  <c r="AA2" i="13"/>
  <c r="J8" i="13"/>
  <c r="N72" i="1"/>
  <c r="N8" i="13"/>
  <c r="R72" i="1"/>
  <c r="R8" i="13"/>
  <c r="V72" i="1"/>
  <c r="V8" i="13"/>
  <c r="I73" i="1"/>
  <c r="AD73" i="1" s="1"/>
  <c r="I7" i="13"/>
  <c r="M73" i="1"/>
  <c r="M7" i="13"/>
  <c r="Q73" i="1"/>
  <c r="Q7" i="13"/>
  <c r="U73" i="1"/>
  <c r="U7" i="13"/>
  <c r="H74" i="1"/>
  <c r="Y4" i="13"/>
  <c r="L74" i="1"/>
  <c r="P74" i="1"/>
  <c r="T74" i="1"/>
  <c r="X74" i="1"/>
  <c r="K76" i="1"/>
  <c r="Y6" i="13"/>
  <c r="K8" i="13"/>
  <c r="AA6" i="13"/>
  <c r="O76" i="1"/>
  <c r="O8" i="13"/>
  <c r="S76" i="1"/>
  <c r="S8" i="13"/>
  <c r="W76" i="1"/>
  <c r="W8" i="13"/>
  <c r="J32" i="1"/>
  <c r="J8" i="14"/>
  <c r="AA2" i="14"/>
  <c r="J5" i="14"/>
  <c r="J35" i="1" s="1"/>
  <c r="J7" i="14"/>
  <c r="Y2" i="14"/>
  <c r="N32" i="1"/>
  <c r="N8" i="14"/>
  <c r="N5" i="14"/>
  <c r="N35" i="1" s="1"/>
  <c r="N7" i="14"/>
  <c r="R32" i="1"/>
  <c r="R8" i="14"/>
  <c r="R5" i="14"/>
  <c r="R35" i="1" s="1"/>
  <c r="R7" i="14"/>
  <c r="V32" i="1"/>
  <c r="V8" i="14"/>
  <c r="V5" i="14"/>
  <c r="V35" i="1" s="1"/>
  <c r="V7" i="14"/>
  <c r="I8" i="14"/>
  <c r="Y3" i="14"/>
  <c r="I33" i="1"/>
  <c r="AB3" i="14"/>
  <c r="M8" i="14"/>
  <c r="M33" i="1"/>
  <c r="Q8" i="14"/>
  <c r="Q33" i="1"/>
  <c r="U8" i="14"/>
  <c r="U33" i="1"/>
  <c r="H34" i="1"/>
  <c r="Y4" i="14"/>
  <c r="AB4" i="14"/>
  <c r="AA4" i="14"/>
  <c r="L34" i="1"/>
  <c r="P34" i="1"/>
  <c r="T34" i="1"/>
  <c r="X34" i="1"/>
  <c r="K36" i="1"/>
  <c r="Y6" i="14"/>
  <c r="AB6" i="14"/>
  <c r="J82" i="1"/>
  <c r="AD82" i="1" s="1"/>
  <c r="J7" i="15"/>
  <c r="Y2" i="15"/>
  <c r="J8" i="15"/>
  <c r="AB2" i="15"/>
  <c r="AA2" i="15"/>
  <c r="N82" i="1"/>
  <c r="N7" i="15"/>
  <c r="N8" i="15"/>
  <c r="R82" i="1"/>
  <c r="R7" i="15"/>
  <c r="R8" i="15"/>
  <c r="V82" i="1"/>
  <c r="V7" i="15"/>
  <c r="V8" i="15"/>
  <c r="I83" i="1"/>
  <c r="AB3" i="15"/>
  <c r="I7" i="15"/>
  <c r="AB7" i="15" s="1"/>
  <c r="AA3" i="15"/>
  <c r="I8" i="15"/>
  <c r="M83" i="1"/>
  <c r="M7" i="15"/>
  <c r="M8" i="15"/>
  <c r="Q83" i="1"/>
  <c r="Q7" i="15"/>
  <c r="Q8" i="15"/>
  <c r="U83" i="1"/>
  <c r="U7" i="15"/>
  <c r="U8" i="15"/>
  <c r="H84" i="1"/>
  <c r="AA4" i="15"/>
  <c r="H5" i="15"/>
  <c r="H85" i="1" s="1"/>
  <c r="AF85" i="1" s="1"/>
  <c r="Y4" i="15"/>
  <c r="L84" i="1"/>
  <c r="L5" i="15"/>
  <c r="L85" i="1" s="1"/>
  <c r="P84" i="1"/>
  <c r="P5" i="15"/>
  <c r="P85" i="1" s="1"/>
  <c r="T84" i="1"/>
  <c r="T5" i="15"/>
  <c r="T85" i="1" s="1"/>
  <c r="X84" i="1"/>
  <c r="X5" i="15"/>
  <c r="X85" i="1" s="1"/>
  <c r="K86" i="1"/>
  <c r="K8" i="15"/>
  <c r="AB6" i="15"/>
  <c r="AA6" i="15"/>
  <c r="O86" i="1"/>
  <c r="O8" i="15"/>
  <c r="S86" i="1"/>
  <c r="S8" i="15"/>
  <c r="W86" i="1"/>
  <c r="W8" i="15"/>
  <c r="J77" i="1"/>
  <c r="AD77" i="1" s="1"/>
  <c r="J8" i="16"/>
  <c r="J7" i="16"/>
  <c r="J5" i="16"/>
  <c r="J80" i="1" s="1"/>
  <c r="Y2" i="16"/>
  <c r="AB2" i="16"/>
  <c r="N77" i="1"/>
  <c r="N8" i="16"/>
  <c r="N7" i="16"/>
  <c r="N5" i="16"/>
  <c r="N80" i="1" s="1"/>
  <c r="R77" i="1"/>
  <c r="R8" i="16"/>
  <c r="R7" i="16"/>
  <c r="R5" i="16"/>
  <c r="R80" i="1" s="1"/>
  <c r="V77" i="1"/>
  <c r="V8" i="16"/>
  <c r="V7" i="16"/>
  <c r="V5" i="16"/>
  <c r="V80" i="1" s="1"/>
  <c r="I78" i="1"/>
  <c r="Y3" i="16"/>
  <c r="I8" i="16"/>
  <c r="I7" i="16"/>
  <c r="AB3" i="16"/>
  <c r="AA3" i="16"/>
  <c r="M78" i="1"/>
  <c r="M8" i="16"/>
  <c r="M7" i="16"/>
  <c r="Q78" i="1"/>
  <c r="Q8" i="16"/>
  <c r="Q7" i="16"/>
  <c r="U78" i="1"/>
  <c r="U8" i="16"/>
  <c r="U7" i="16"/>
  <c r="H79" i="1"/>
  <c r="AB4" i="16"/>
  <c r="AA4" i="16"/>
  <c r="H5" i="16"/>
  <c r="AB5" i="16" s="1"/>
  <c r="L79" i="1"/>
  <c r="L5" i="16"/>
  <c r="L80" i="1" s="1"/>
  <c r="P79" i="1"/>
  <c r="P5" i="16"/>
  <c r="P80" i="1" s="1"/>
  <c r="T79" i="1"/>
  <c r="T5" i="16"/>
  <c r="T80" i="1" s="1"/>
  <c r="X79" i="1"/>
  <c r="X5" i="16"/>
  <c r="X80" i="1" s="1"/>
  <c r="K81" i="1"/>
  <c r="AB6" i="16"/>
  <c r="AA6" i="16"/>
  <c r="O81" i="1"/>
  <c r="S81" i="1"/>
  <c r="W81" i="1"/>
  <c r="J87" i="1"/>
  <c r="AD87" i="1" s="1"/>
  <c r="J8" i="17"/>
  <c r="Y2" i="17"/>
  <c r="AB2" i="17"/>
  <c r="AA2" i="17"/>
  <c r="N87" i="1"/>
  <c r="N8" i="17"/>
  <c r="R87" i="1"/>
  <c r="R8" i="17"/>
  <c r="V87" i="1"/>
  <c r="V8" i="17"/>
  <c r="I88" i="1"/>
  <c r="I7" i="17"/>
  <c r="AB3" i="17"/>
  <c r="I8" i="17"/>
  <c r="AA3" i="17"/>
  <c r="M88" i="1"/>
  <c r="M7" i="17"/>
  <c r="M8" i="17"/>
  <c r="Q88" i="1"/>
  <c r="Q7" i="17"/>
  <c r="Q8" i="17"/>
  <c r="U88" i="1"/>
  <c r="U7" i="17"/>
  <c r="U8" i="17"/>
  <c r="H89" i="1"/>
  <c r="AA4" i="17"/>
  <c r="H5" i="17"/>
  <c r="AB5" i="17" s="1"/>
  <c r="AB9" i="17"/>
  <c r="Y4" i="17"/>
  <c r="L89" i="1"/>
  <c r="L5" i="17"/>
  <c r="L90" i="1" s="1"/>
  <c r="P89" i="1"/>
  <c r="P5" i="17"/>
  <c r="P90" i="1" s="1"/>
  <c r="T89" i="1"/>
  <c r="T5" i="17"/>
  <c r="T90" i="1" s="1"/>
  <c r="X89" i="1"/>
  <c r="X5" i="17"/>
  <c r="X90" i="1" s="1"/>
  <c r="K91" i="1"/>
  <c r="AA6" i="17"/>
  <c r="Y6" i="17"/>
  <c r="J92" i="1"/>
  <c r="J7" i="18"/>
  <c r="Y2" i="18"/>
  <c r="J8" i="18"/>
  <c r="AB2" i="18"/>
  <c r="AA2" i="18"/>
  <c r="N92" i="1"/>
  <c r="N7" i="18"/>
  <c r="N8" i="18"/>
  <c r="R92" i="1"/>
  <c r="R7" i="18"/>
  <c r="R8" i="18"/>
  <c r="V92" i="1"/>
  <c r="V7" i="18"/>
  <c r="V8" i="18"/>
  <c r="I93" i="1"/>
  <c r="AB3" i="18"/>
  <c r="I7" i="18"/>
  <c r="AA3" i="18"/>
  <c r="I8" i="18"/>
  <c r="M93" i="1"/>
  <c r="M7" i="18"/>
  <c r="M8" i="18"/>
  <c r="Q93" i="1"/>
  <c r="Q7" i="18"/>
  <c r="Q8" i="18"/>
  <c r="Z8" i="2"/>
  <c r="Z9" i="3"/>
  <c r="Z8" i="5"/>
  <c r="G7" i="6"/>
  <c r="Z7" i="7"/>
  <c r="G8" i="7"/>
  <c r="G7" i="8"/>
  <c r="G8" i="8"/>
  <c r="G7" i="10"/>
  <c r="Z7" i="11"/>
  <c r="Z9" i="12"/>
  <c r="Z7" i="4"/>
  <c r="Z9" i="5"/>
  <c r="Z8" i="6"/>
  <c r="Z8" i="7"/>
  <c r="Z7" i="8"/>
  <c r="Z8" i="8"/>
  <c r="G7" i="9"/>
  <c r="Z9" i="10"/>
  <c r="Z7" i="10"/>
  <c r="G8" i="10"/>
  <c r="G7" i="11"/>
  <c r="G8" i="11"/>
  <c r="G7" i="12"/>
  <c r="Z7" i="3"/>
  <c r="Z8" i="4"/>
  <c r="G8" i="6"/>
  <c r="G9" i="6"/>
  <c r="Z9" i="7"/>
  <c r="Z9" i="8"/>
  <c r="Z8" i="9"/>
  <c r="Z8" i="10"/>
  <c r="Z9" i="11"/>
  <c r="Z7" i="12"/>
  <c r="G8" i="12"/>
  <c r="Z8" i="13"/>
  <c r="Z8" i="14"/>
  <c r="Z9" i="15"/>
  <c r="Z7" i="16"/>
  <c r="G8" i="16"/>
  <c r="Z8" i="17"/>
  <c r="Y4" i="18"/>
  <c r="U8" i="18"/>
  <c r="Z9" i="18"/>
  <c r="AB2" i="19"/>
  <c r="AA3" i="19"/>
  <c r="Z7" i="19"/>
  <c r="G8" i="19"/>
  <c r="G7" i="21"/>
  <c r="Z7" i="22"/>
  <c r="Z7" i="32"/>
  <c r="Z9" i="14"/>
  <c r="Z8" i="16"/>
  <c r="Z9" i="17"/>
  <c r="H5" i="18"/>
  <c r="H95" i="1" s="1"/>
  <c r="AF95" i="1" s="1"/>
  <c r="L5" i="18"/>
  <c r="L95" i="1" s="1"/>
  <c r="P5" i="18"/>
  <c r="P95" i="1" s="1"/>
  <c r="T5" i="18"/>
  <c r="T95" i="1" s="1"/>
  <c r="X5" i="18"/>
  <c r="X95" i="1" s="1"/>
  <c r="AA6" i="18"/>
  <c r="U7" i="18"/>
  <c r="Y2" i="19"/>
  <c r="AB3" i="19"/>
  <c r="I7" i="19"/>
  <c r="Z8" i="19"/>
  <c r="I8" i="19"/>
  <c r="G7" i="20"/>
  <c r="Z7" i="21"/>
  <c r="G8" i="21"/>
  <c r="G7" i="22"/>
  <c r="G8" i="22"/>
  <c r="X94" i="1"/>
  <c r="G7" i="14"/>
  <c r="Z7" i="15"/>
  <c r="Z9" i="16"/>
  <c r="AA4" i="18"/>
  <c r="AB6" i="18"/>
  <c r="Z7" i="18"/>
  <c r="K8" i="18"/>
  <c r="O8" i="18"/>
  <c r="S8" i="18"/>
  <c r="W8" i="18"/>
  <c r="Y3" i="19"/>
  <c r="J5" i="19"/>
  <c r="J100" i="1" s="1"/>
  <c r="N5" i="19"/>
  <c r="N100" i="1" s="1"/>
  <c r="R5" i="19"/>
  <c r="R100" i="1" s="1"/>
  <c r="V5" i="19"/>
  <c r="V100" i="1" s="1"/>
  <c r="J7" i="19"/>
  <c r="N7" i="19"/>
  <c r="R7" i="19"/>
  <c r="V7" i="19"/>
  <c r="J8" i="19"/>
  <c r="N8" i="19"/>
  <c r="R8" i="19"/>
  <c r="V8" i="19"/>
  <c r="Z9" i="19"/>
  <c r="Z8" i="20"/>
  <c r="Z8" i="21"/>
  <c r="Z9" i="22"/>
  <c r="Z7" i="23"/>
  <c r="G8" i="23"/>
  <c r="G7" i="25"/>
  <c r="Z7" i="26"/>
  <c r="Z9" i="27"/>
  <c r="Z8" i="28"/>
  <c r="Z8" i="29"/>
  <c r="Z8" i="32"/>
  <c r="G8" i="32"/>
  <c r="G9" i="32"/>
  <c r="Z8" i="33"/>
  <c r="Z8" i="23"/>
  <c r="G7" i="24"/>
  <c r="Z7" i="25"/>
  <c r="G8" i="25"/>
  <c r="G7" i="26"/>
  <c r="G8" i="26"/>
  <c r="G7" i="27"/>
  <c r="G8" i="27"/>
  <c r="G8" i="28"/>
  <c r="G7" i="29"/>
  <c r="Z9" i="29"/>
  <c r="Z9" i="30"/>
  <c r="AA5" i="32"/>
  <c r="Z9" i="32"/>
  <c r="AA5" i="33"/>
  <c r="Z9" i="33"/>
  <c r="Z9" i="23"/>
  <c r="Z8" i="24"/>
  <c r="Z8" i="25"/>
  <c r="Z9" i="26"/>
  <c r="Z7" i="27"/>
  <c r="Z7" i="30"/>
  <c r="Z7" i="31"/>
  <c r="G9" i="31"/>
  <c r="G8" i="2"/>
  <c r="Z9" i="2"/>
  <c r="Z5" i="3"/>
  <c r="G5" i="4"/>
  <c r="G25" i="1" s="1"/>
  <c r="G7" i="4"/>
  <c r="Z7" i="6"/>
  <c r="Z9" i="6"/>
  <c r="Z5" i="7"/>
  <c r="G5" i="8"/>
  <c r="G55" i="1" s="1"/>
  <c r="Z7" i="9"/>
  <c r="Z9" i="9"/>
  <c r="Z5" i="10"/>
  <c r="G5" i="11"/>
  <c r="G65" i="1" s="1"/>
  <c r="Z8" i="11"/>
  <c r="Z7" i="13"/>
  <c r="Z9" i="13"/>
  <c r="Z5" i="14"/>
  <c r="G5" i="15"/>
  <c r="G85" i="1" s="1"/>
  <c r="Z8" i="15"/>
  <c r="G5" i="18"/>
  <c r="G95" i="1" s="1"/>
  <c r="Z8" i="18"/>
  <c r="Z7" i="20"/>
  <c r="Z9" i="20"/>
  <c r="Z5" i="21"/>
  <c r="G5" i="22"/>
  <c r="G115" i="1" s="1"/>
  <c r="Z8" i="22"/>
  <c r="I125" i="1"/>
  <c r="H125" i="1"/>
  <c r="AF125" i="1" s="1"/>
  <c r="Z7" i="24"/>
  <c r="Z9" i="24"/>
  <c r="Z5" i="25"/>
  <c r="G5" i="26"/>
  <c r="G135" i="1" s="1"/>
  <c r="Z8" i="26"/>
  <c r="Z7" i="28"/>
  <c r="Z9" i="28"/>
  <c r="Z5" i="29"/>
  <c r="G5" i="30"/>
  <c r="G10" i="1" s="1"/>
  <c r="Z8" i="30"/>
  <c r="Z8" i="31"/>
  <c r="Z5" i="2"/>
  <c r="G5" i="3"/>
  <c r="G20" i="1" s="1"/>
  <c r="G7" i="3"/>
  <c r="G8" i="5"/>
  <c r="Z5" i="6"/>
  <c r="G5" i="7"/>
  <c r="G50" i="1" s="1"/>
  <c r="Z5" i="9"/>
  <c r="G5" i="10"/>
  <c r="G160" i="1" s="1"/>
  <c r="Z5" i="13"/>
  <c r="G5" i="14"/>
  <c r="G35" i="1" s="1"/>
  <c r="Z5" i="17"/>
  <c r="Z5" i="20"/>
  <c r="G5" i="21"/>
  <c r="G110" i="1" s="1"/>
  <c r="Z5" i="24"/>
  <c r="G5" i="25"/>
  <c r="G130" i="1" s="1"/>
  <c r="Z5" i="28"/>
  <c r="G5" i="29"/>
  <c r="G150" i="1" s="1"/>
  <c r="G7" i="31"/>
  <c r="G16" i="1"/>
  <c r="G8" i="33"/>
  <c r="G5" i="2"/>
  <c r="G30" i="1" s="1"/>
  <c r="G7" i="2"/>
  <c r="G8" i="4"/>
  <c r="Z5" i="5"/>
  <c r="G5" i="6"/>
  <c r="G45" i="1" s="1"/>
  <c r="E55" i="1"/>
  <c r="B55" i="1"/>
  <c r="G5" i="9"/>
  <c r="G60" i="1" s="1"/>
  <c r="Z5" i="12"/>
  <c r="G5" i="13"/>
  <c r="G75" i="1" s="1"/>
  <c r="Z5" i="16"/>
  <c r="G5" i="17"/>
  <c r="G90" i="1" s="1"/>
  <c r="Z5" i="19"/>
  <c r="G5" i="20"/>
  <c r="G105" i="1" s="1"/>
  <c r="Z5" i="23"/>
  <c r="G5" i="24"/>
  <c r="G125" i="1" s="1"/>
  <c r="Z5" i="27"/>
  <c r="G5" i="28"/>
  <c r="G145" i="1" s="1"/>
  <c r="G8" i="3"/>
  <c r="Z5" i="4"/>
  <c r="G5" i="5"/>
  <c r="G40" i="1" s="1"/>
  <c r="G7" i="5"/>
  <c r="Z5" i="8"/>
  <c r="Z5" i="11"/>
  <c r="G5" i="12"/>
  <c r="G70" i="1" s="1"/>
  <c r="B85" i="1"/>
  <c r="F85" i="1"/>
  <c r="Z5" i="15"/>
  <c r="G5" i="16"/>
  <c r="G80" i="1" s="1"/>
  <c r="Z5" i="18"/>
  <c r="G5" i="19"/>
  <c r="G100" i="1" s="1"/>
  <c r="Z5" i="22"/>
  <c r="G5" i="23"/>
  <c r="G120" i="1" s="1"/>
  <c r="Z5" i="26"/>
  <c r="G5" i="27"/>
  <c r="G140" i="1" s="1"/>
  <c r="Z5" i="30"/>
  <c r="G9" i="30"/>
  <c r="D155" i="1"/>
  <c r="Z5" i="31"/>
  <c r="G5" i="31"/>
  <c r="G155" i="1" s="1"/>
  <c r="AB5" i="32"/>
  <c r="AB5" i="33"/>
  <c r="Z5" i="32"/>
  <c r="Z5" i="33"/>
  <c r="G2" i="1"/>
  <c r="G12" i="1"/>
  <c r="G5" i="32"/>
  <c r="G5" i="1" s="1"/>
  <c r="G5" i="33"/>
  <c r="G15" i="1" s="1"/>
  <c r="AF156" i="1" l="1"/>
  <c r="AC114" i="1"/>
  <c r="AF36" i="1"/>
  <c r="AF109" i="1"/>
  <c r="AF91" i="1"/>
  <c r="AB69" i="1"/>
  <c r="AF159" i="1"/>
  <c r="AF34" i="1"/>
  <c r="AA9" i="27"/>
  <c r="AF111" i="1"/>
  <c r="AF26" i="1"/>
  <c r="AF4" i="1"/>
  <c r="AF131" i="1"/>
  <c r="AF119" i="1"/>
  <c r="AF6" i="1"/>
  <c r="AF99" i="1"/>
  <c r="AF89" i="1"/>
  <c r="AF74" i="1"/>
  <c r="AF106" i="1"/>
  <c r="AF66" i="1"/>
  <c r="AF61" i="1"/>
  <c r="AD6" i="1"/>
  <c r="AF116" i="1"/>
  <c r="AF41" i="1"/>
  <c r="AF14" i="1"/>
  <c r="AF154" i="1"/>
  <c r="AF9" i="1"/>
  <c r="AF149" i="1"/>
  <c r="AF144" i="1"/>
  <c r="AF139" i="1"/>
  <c r="AF134" i="1"/>
  <c r="AF104" i="1"/>
  <c r="AF59" i="1"/>
  <c r="AF44" i="1"/>
  <c r="AF84" i="1"/>
  <c r="AF81" i="1"/>
  <c r="AF16" i="1"/>
  <c r="AF141" i="1"/>
  <c r="AF31" i="1"/>
  <c r="AF129" i="1"/>
  <c r="AF64" i="1"/>
  <c r="AA5" i="5"/>
  <c r="AF86" i="1"/>
  <c r="AB5" i="8"/>
  <c r="AF79" i="1"/>
  <c r="AF151" i="1"/>
  <c r="AF101" i="1"/>
  <c r="AF71" i="1"/>
  <c r="AF21" i="1"/>
  <c r="AF121" i="1"/>
  <c r="AF56" i="1"/>
  <c r="AF46" i="1"/>
  <c r="AF114" i="1"/>
  <c r="AF94" i="1"/>
  <c r="AF69" i="1"/>
  <c r="AF24" i="1"/>
  <c r="AF29" i="1"/>
  <c r="AF124" i="1"/>
  <c r="AF39" i="1"/>
  <c r="AF19" i="1"/>
  <c r="AF49" i="1"/>
  <c r="AA9" i="3"/>
  <c r="AC33" i="1"/>
  <c r="AF32" i="1"/>
  <c r="AA8" i="20"/>
  <c r="AA5" i="9"/>
  <c r="AB5" i="9"/>
  <c r="AB5" i="10"/>
  <c r="AA5" i="22"/>
  <c r="AD122" i="1"/>
  <c r="Y40" i="1"/>
  <c r="AA7" i="3"/>
  <c r="AC47" i="1"/>
  <c r="AA7" i="4"/>
  <c r="AF122" i="1"/>
  <c r="AB5" i="5"/>
  <c r="AC98" i="1"/>
  <c r="AA5" i="27"/>
  <c r="AB5" i="22"/>
  <c r="AA5" i="14"/>
  <c r="AB7" i="13"/>
  <c r="AA7" i="7"/>
  <c r="AB9" i="5"/>
  <c r="AB9" i="24"/>
  <c r="AF87" i="1"/>
  <c r="AA8" i="12"/>
  <c r="AC42" i="1"/>
  <c r="AA8" i="13"/>
  <c r="AB7" i="16"/>
  <c r="AB5" i="27"/>
  <c r="AD153" i="1"/>
  <c r="AA7" i="21"/>
  <c r="AB7" i="24"/>
  <c r="AD53" i="1"/>
  <c r="AA8" i="3"/>
  <c r="AB7" i="6"/>
  <c r="AD63" i="1"/>
  <c r="AF27" i="1"/>
  <c r="AA7" i="13"/>
  <c r="AB8" i="18"/>
  <c r="AB8" i="15"/>
  <c r="AD138" i="1"/>
  <c r="AA7" i="25"/>
  <c r="AA5" i="10"/>
  <c r="B12" i="14"/>
  <c r="B12" i="32"/>
  <c r="AA7" i="23"/>
  <c r="AF102" i="1"/>
  <c r="AA50" i="1"/>
  <c r="AF92" i="1"/>
  <c r="AF117" i="1"/>
  <c r="AF107" i="1"/>
  <c r="AB7" i="29"/>
  <c r="AA7" i="22"/>
  <c r="AB8" i="26"/>
  <c r="AA8" i="23"/>
  <c r="AA7" i="17"/>
  <c r="AB7" i="2"/>
  <c r="AA8" i="18"/>
  <c r="AD27" i="1"/>
  <c r="AD32" i="1"/>
  <c r="AC82" i="1"/>
  <c r="AD22" i="1"/>
  <c r="AF57" i="1"/>
  <c r="AC38" i="1"/>
  <c r="AA8" i="19"/>
  <c r="AA8" i="9"/>
  <c r="B12" i="9"/>
  <c r="AF42" i="1"/>
  <c r="AA8" i="5"/>
  <c r="B13" i="4"/>
  <c r="AB7" i="3"/>
  <c r="B13" i="12"/>
  <c r="AB8" i="25"/>
  <c r="AA8" i="29"/>
  <c r="AA7" i="28"/>
  <c r="B13" i="24"/>
  <c r="AA7" i="12"/>
  <c r="AF67" i="1"/>
  <c r="AF157" i="1"/>
  <c r="AC112" i="1"/>
  <c r="AC117" i="1"/>
  <c r="AF82" i="1"/>
  <c r="AC57" i="1"/>
  <c r="AD107" i="1"/>
  <c r="AD17" i="1"/>
  <c r="AA7" i="30"/>
  <c r="AF127" i="1"/>
  <c r="AF93" i="1"/>
  <c r="AB5" i="26"/>
  <c r="AD147" i="1"/>
  <c r="AC147" i="1"/>
  <c r="AF108" i="1"/>
  <c r="AA8" i="6"/>
  <c r="AD157" i="1"/>
  <c r="AC92" i="1"/>
  <c r="AF137" i="1"/>
  <c r="AF132" i="1"/>
  <c r="AC87" i="1"/>
  <c r="AC62" i="1"/>
  <c r="AD37" i="1"/>
  <c r="AC37" i="1"/>
  <c r="AD67" i="1"/>
  <c r="AC17" i="1"/>
  <c r="AD47" i="1"/>
  <c r="AF22" i="1"/>
  <c r="AB5" i="7"/>
  <c r="AB7" i="21"/>
  <c r="AF3" i="1"/>
  <c r="AB8" i="30"/>
  <c r="AA7" i="27"/>
  <c r="AA7" i="14"/>
  <c r="AC68" i="1"/>
  <c r="AD117" i="1"/>
  <c r="AC27" i="1"/>
  <c r="AD102" i="1"/>
  <c r="AF142" i="1"/>
  <c r="AB7" i="4"/>
  <c r="AC122" i="1"/>
  <c r="AF112" i="1"/>
  <c r="AF17" i="1"/>
  <c r="AD97" i="1"/>
  <c r="AF37" i="1"/>
  <c r="AD42" i="1"/>
  <c r="AF72" i="1"/>
  <c r="AD57" i="1"/>
  <c r="AF97" i="1"/>
  <c r="AF62" i="1"/>
  <c r="AC77" i="1"/>
  <c r="AC67" i="1"/>
  <c r="AC72" i="1"/>
  <c r="AD92" i="1"/>
  <c r="AA7" i="8"/>
  <c r="AF47" i="1"/>
  <c r="Y5" i="7"/>
  <c r="Z50" i="1"/>
  <c r="AB8" i="4"/>
  <c r="AA8" i="8"/>
  <c r="AB5" i="29"/>
  <c r="AA5" i="7"/>
  <c r="Y5" i="5"/>
  <c r="AA7" i="18"/>
  <c r="AB8" i="17"/>
  <c r="AB7" i="8"/>
  <c r="AB7" i="20"/>
  <c r="B12" i="12"/>
  <c r="AB7" i="10"/>
  <c r="AC58" i="1"/>
  <c r="AF52" i="1"/>
  <c r="AF152" i="1"/>
  <c r="AF88" i="1"/>
  <c r="AF128" i="1"/>
  <c r="AF113" i="1"/>
  <c r="AF33" i="1"/>
  <c r="AD52" i="1"/>
  <c r="AF147" i="1"/>
  <c r="AF77" i="1"/>
  <c r="AB8" i="11"/>
  <c r="AB8" i="9"/>
  <c r="AA8" i="4"/>
  <c r="AA8" i="15"/>
  <c r="AB8" i="16"/>
  <c r="AB7" i="30"/>
  <c r="AF2" i="1"/>
  <c r="B12" i="10"/>
  <c r="AB7" i="22"/>
  <c r="AA7" i="33"/>
  <c r="AB8" i="24"/>
  <c r="AA7" i="24"/>
  <c r="AB7" i="19"/>
  <c r="AB8" i="19"/>
  <c r="AF98" i="1"/>
  <c r="AF58" i="1"/>
  <c r="B13" i="9"/>
  <c r="AA7" i="9"/>
  <c r="AB7" i="27"/>
  <c r="AB8" i="27"/>
  <c r="AA7" i="29"/>
  <c r="AB8" i="29"/>
  <c r="AB7" i="28"/>
  <c r="AC143" i="1"/>
  <c r="AB8" i="28"/>
  <c r="AF143" i="1"/>
  <c r="B13" i="11"/>
  <c r="AB7" i="11"/>
  <c r="AD23" i="1"/>
  <c r="AC23" i="1"/>
  <c r="AF23" i="1"/>
  <c r="AA7" i="15"/>
  <c r="AF83" i="1"/>
  <c r="AA7" i="16"/>
  <c r="AF78" i="1"/>
  <c r="B13" i="30"/>
  <c r="AF8" i="1"/>
  <c r="AA8" i="30"/>
  <c r="AC8" i="1"/>
  <c r="AB7" i="17"/>
  <c r="B13" i="17"/>
  <c r="AA8" i="17"/>
  <c r="AA8" i="25"/>
  <c r="AB7" i="25"/>
  <c r="AA7" i="32"/>
  <c r="AA8" i="32"/>
  <c r="B13" i="21"/>
  <c r="AA8" i="21"/>
  <c r="AA7" i="10"/>
  <c r="AF158" i="1"/>
  <c r="AB8" i="10"/>
  <c r="AC18" i="1"/>
  <c r="AB8" i="3"/>
  <c r="AF18" i="1"/>
  <c r="AB8" i="13"/>
  <c r="AB8" i="7"/>
  <c r="AB7" i="7"/>
  <c r="AC48" i="1"/>
  <c r="AF48" i="1"/>
  <c r="AB8" i="6"/>
  <c r="AA7" i="6"/>
  <c r="AC43" i="1"/>
  <c r="AF43" i="1"/>
  <c r="AB8" i="8"/>
  <c r="AA7" i="20"/>
  <c r="AC103" i="1"/>
  <c r="AB8" i="20"/>
  <c r="AF103" i="1"/>
  <c r="AA8" i="22"/>
  <c r="AB7" i="12"/>
  <c r="AF68" i="1"/>
  <c r="AB8" i="12"/>
  <c r="AB7" i="18"/>
  <c r="B13" i="18"/>
  <c r="AB7" i="5"/>
  <c r="AB8" i="5"/>
  <c r="AF38" i="1"/>
  <c r="AB8" i="14"/>
  <c r="AB7" i="14"/>
  <c r="AB8" i="23"/>
  <c r="AF118" i="1"/>
  <c r="AB7" i="23"/>
  <c r="AF133" i="1"/>
  <c r="AA8" i="26"/>
  <c r="AB7" i="26"/>
  <c r="AA8" i="2"/>
  <c r="AA7" i="2"/>
  <c r="AF28" i="1"/>
  <c r="AF123" i="1"/>
  <c r="AA153" i="1"/>
  <c r="AF153" i="1"/>
  <c r="Z140" i="1"/>
  <c r="AF140" i="1"/>
  <c r="AD140" i="1"/>
  <c r="AA8" i="27"/>
  <c r="B12" i="30"/>
  <c r="AD7" i="1"/>
  <c r="AF7" i="1"/>
  <c r="AD160" i="1"/>
  <c r="AF160" i="1"/>
  <c r="AA8" i="10"/>
  <c r="Y160" i="1"/>
  <c r="AA8" i="7"/>
  <c r="AD50" i="1"/>
  <c r="AF50" i="1"/>
  <c r="Z115" i="1"/>
  <c r="AF115" i="1"/>
  <c r="AC40" i="1"/>
  <c r="AF40" i="1"/>
  <c r="AB35" i="1"/>
  <c r="AF35" i="1"/>
  <c r="AA8" i="14"/>
  <c r="AA35" i="1"/>
  <c r="AB5" i="14"/>
  <c r="AD12" i="1"/>
  <c r="AF12" i="1"/>
  <c r="AB5" i="2"/>
  <c r="AB30" i="1"/>
  <c r="AF30" i="1"/>
  <c r="AC30" i="1"/>
  <c r="AA7" i="19"/>
  <c r="AB7" i="9"/>
  <c r="AC138" i="1"/>
  <c r="AF138" i="1"/>
  <c r="AC148" i="1"/>
  <c r="AF148" i="1"/>
  <c r="AA8" i="28"/>
  <c r="AA7" i="11"/>
  <c r="AC63" i="1"/>
  <c r="AF63" i="1"/>
  <c r="AB8" i="22"/>
  <c r="AA7" i="5"/>
  <c r="AA7" i="26"/>
  <c r="AC13" i="1"/>
  <c r="AF13" i="1"/>
  <c r="AA8" i="24"/>
  <c r="AC73" i="1"/>
  <c r="AF73" i="1"/>
  <c r="AF146" i="1"/>
  <c r="AD146" i="1"/>
  <c r="AC146" i="1"/>
  <c r="AA8" i="16"/>
  <c r="AF76" i="1"/>
  <c r="AD76" i="1"/>
  <c r="AC76" i="1"/>
  <c r="AC51" i="1"/>
  <c r="AF51" i="1"/>
  <c r="AD51" i="1"/>
  <c r="AF136" i="1"/>
  <c r="AD136" i="1"/>
  <c r="AC136" i="1"/>
  <c r="AB8" i="2"/>
  <c r="AF126" i="1"/>
  <c r="AD126" i="1"/>
  <c r="AC126" i="1"/>
  <c r="AC53" i="1"/>
  <c r="AF53" i="1"/>
  <c r="AB54" i="1"/>
  <c r="AF54" i="1"/>
  <c r="AA126" i="1"/>
  <c r="AA111" i="1"/>
  <c r="Y106" i="1"/>
  <c r="AB40" i="1"/>
  <c r="Y50" i="1"/>
  <c r="AD40" i="1"/>
  <c r="AE40" i="1"/>
  <c r="Z40" i="1"/>
  <c r="Y6" i="1"/>
  <c r="AB50" i="1"/>
  <c r="Z35" i="1"/>
  <c r="AD35" i="1"/>
  <c r="AC12" i="1"/>
  <c r="AB8" i="21"/>
  <c r="Z153" i="1"/>
  <c r="Y153" i="1"/>
  <c r="AB153" i="1"/>
  <c r="AD68" i="1"/>
  <c r="AD58" i="1"/>
  <c r="AD133" i="1"/>
  <c r="AC133" i="1"/>
  <c r="AD128" i="1"/>
  <c r="AC128" i="1"/>
  <c r="AD113" i="1"/>
  <c r="AC113" i="1"/>
  <c r="AD98" i="1"/>
  <c r="AD33" i="1"/>
  <c r="AD108" i="1"/>
  <c r="AD78" i="1"/>
  <c r="AC78" i="1"/>
  <c r="AD88" i="1"/>
  <c r="AC88" i="1"/>
  <c r="AC158" i="1"/>
  <c r="AD158" i="1"/>
  <c r="AC93" i="1"/>
  <c r="AD93" i="1"/>
  <c r="AD148" i="1"/>
  <c r="AD118" i="1"/>
  <c r="AC118" i="1"/>
  <c r="AC83" i="1"/>
  <c r="AD83" i="1"/>
  <c r="AD123" i="1"/>
  <c r="AC123" i="1"/>
  <c r="B12" i="7"/>
  <c r="AB5" i="30"/>
  <c r="AA5" i="21"/>
  <c r="AA160" i="1"/>
  <c r="AA5" i="30"/>
  <c r="AA5" i="8"/>
  <c r="AC2" i="1"/>
  <c r="AD2" i="1"/>
  <c r="AA9" i="29"/>
  <c r="AC160" i="1"/>
  <c r="Z8" i="1"/>
  <c r="B13" i="6"/>
  <c r="AA9" i="17"/>
  <c r="AC137" i="1"/>
  <c r="AD137" i="1"/>
  <c r="AD132" i="1"/>
  <c r="AC132" i="1"/>
  <c r="AC7" i="1"/>
  <c r="AB140" i="1"/>
  <c r="AD142" i="1"/>
  <c r="AC142" i="1"/>
  <c r="AB7" i="32"/>
  <c r="H120" i="1"/>
  <c r="AF120" i="1" s="1"/>
  <c r="B12" i="31"/>
  <c r="B12" i="29"/>
  <c r="AA140" i="1"/>
  <c r="AA115" i="1"/>
  <c r="Y35" i="1"/>
  <c r="AA5" i="15"/>
  <c r="Y140" i="1"/>
  <c r="Z160" i="1"/>
  <c r="B12" i="13"/>
  <c r="B12" i="6"/>
  <c r="B12" i="3"/>
  <c r="AB160" i="1"/>
  <c r="AC35" i="1"/>
  <c r="AD127" i="1"/>
  <c r="AC127" i="1"/>
  <c r="B14" i="15"/>
  <c r="Y133" i="1"/>
  <c r="Y123" i="1"/>
  <c r="B13" i="13"/>
  <c r="B12" i="8"/>
  <c r="AD13" i="1"/>
  <c r="B12" i="26"/>
  <c r="B12" i="20"/>
  <c r="B13" i="26"/>
  <c r="AB5" i="12"/>
  <c r="AB9" i="32"/>
  <c r="B12" i="25"/>
  <c r="B13" i="22"/>
  <c r="B13" i="28"/>
  <c r="AB123" i="1"/>
  <c r="Y103" i="1"/>
  <c r="AA123" i="1"/>
  <c r="Z123" i="1"/>
  <c r="AE60" i="1"/>
  <c r="AE65" i="1"/>
  <c r="B13" i="7"/>
  <c r="AB115" i="1"/>
  <c r="AB5" i="19"/>
  <c r="Y115" i="1"/>
  <c r="AE123" i="1"/>
  <c r="Y5" i="10"/>
  <c r="Y5" i="9"/>
  <c r="AD115" i="1"/>
  <c r="AC115" i="1"/>
  <c r="AB5" i="15"/>
  <c r="Z54" i="1"/>
  <c r="Y126" i="1"/>
  <c r="AB111" i="1"/>
  <c r="AA106" i="1"/>
  <c r="AB101" i="1"/>
  <c r="AB121" i="1"/>
  <c r="AA101" i="1"/>
  <c r="AB126" i="1"/>
  <c r="B13" i="23"/>
  <c r="AB13" i="1"/>
  <c r="Y8" i="1"/>
  <c r="AE143" i="1"/>
  <c r="B13" i="25"/>
  <c r="AA108" i="1"/>
  <c r="B13" i="20"/>
  <c r="B12" i="33"/>
  <c r="AB5" i="4"/>
  <c r="AA5" i="6"/>
  <c r="AA13" i="1"/>
  <c r="AE153" i="1"/>
  <c r="AA8" i="1"/>
  <c r="B12" i="28"/>
  <c r="B12" i="22"/>
  <c r="AA143" i="1"/>
  <c r="Z108" i="1"/>
  <c r="AB5" i="28"/>
  <c r="AA5" i="28"/>
  <c r="Y13" i="1"/>
  <c r="AA5" i="4"/>
  <c r="AB7" i="33"/>
  <c r="C12" i="33"/>
  <c r="AE13" i="1"/>
  <c r="AB8" i="1"/>
  <c r="AE8" i="1"/>
  <c r="AB9" i="2"/>
  <c r="AB5" i="6"/>
  <c r="AB5" i="18"/>
  <c r="AA9" i="25"/>
  <c r="Z13" i="1"/>
  <c r="B12" i="24"/>
  <c r="B13" i="14"/>
  <c r="AE20" i="1"/>
  <c r="AE133" i="1"/>
  <c r="AB113" i="1"/>
  <c r="AB5" i="20"/>
  <c r="AA5" i="20"/>
  <c r="AA9" i="12"/>
  <c r="AE157" i="1"/>
  <c r="AB5" i="21"/>
  <c r="AB9" i="28"/>
  <c r="Z30" i="1"/>
  <c r="C13" i="33"/>
  <c r="AB9" i="6"/>
  <c r="B12" i="23"/>
  <c r="AE113" i="1"/>
  <c r="AE103" i="1"/>
  <c r="AE50" i="1"/>
  <c r="Y30" i="1"/>
  <c r="AA9" i="4"/>
  <c r="AA5" i="12"/>
  <c r="AA9" i="23"/>
  <c r="AB9" i="31"/>
  <c r="AB9" i="33"/>
  <c r="AA5" i="2"/>
  <c r="B12" i="2"/>
  <c r="AE160" i="1"/>
  <c r="B13" i="8"/>
  <c r="AB7" i="31"/>
  <c r="AA148" i="1"/>
  <c r="AA5" i="29"/>
  <c r="Y5" i="12"/>
  <c r="AA5" i="26"/>
  <c r="Y5" i="6"/>
  <c r="Y5" i="2"/>
  <c r="AB143" i="1"/>
  <c r="Z133" i="1"/>
  <c r="Z113" i="1"/>
  <c r="Y113" i="1"/>
  <c r="AE108" i="1"/>
  <c r="Z103" i="1"/>
  <c r="C12" i="32"/>
  <c r="AE25" i="1"/>
  <c r="B13" i="29"/>
  <c r="AB5" i="11"/>
  <c r="Z143" i="1"/>
  <c r="Y143" i="1"/>
  <c r="AA133" i="1"/>
  <c r="AA113" i="1"/>
  <c r="Y108" i="1"/>
  <c r="AB108" i="1"/>
  <c r="AA103" i="1"/>
  <c r="B12" i="21"/>
  <c r="AB157" i="1"/>
  <c r="AA7" i="31"/>
  <c r="AA5" i="11"/>
  <c r="AA9" i="26"/>
  <c r="AB133" i="1"/>
  <c r="AB103" i="1"/>
  <c r="B13" i="3"/>
  <c r="Y128" i="1"/>
  <c r="AB128" i="1"/>
  <c r="AE128" i="1"/>
  <c r="AA128" i="1"/>
  <c r="Z128" i="1"/>
  <c r="Z118" i="1"/>
  <c r="Y118" i="1"/>
  <c r="AB118" i="1"/>
  <c r="AA118" i="1"/>
  <c r="AE118" i="1"/>
  <c r="Z68" i="1"/>
  <c r="Y68" i="1"/>
  <c r="AB68" i="1"/>
  <c r="AE68" i="1"/>
  <c r="AA68" i="1"/>
  <c r="AE42" i="1"/>
  <c r="AA42" i="1"/>
  <c r="Z42" i="1"/>
  <c r="Y42" i="1"/>
  <c r="AB42" i="1"/>
  <c r="AB48" i="1"/>
  <c r="AE48" i="1"/>
  <c r="AA48" i="1"/>
  <c r="Z48" i="1"/>
  <c r="Y48" i="1"/>
  <c r="Y157" i="1"/>
  <c r="AB5" i="13"/>
  <c r="AA5" i="31"/>
  <c r="AB5" i="3"/>
  <c r="Y5" i="23"/>
  <c r="AA5" i="3"/>
  <c r="Y5" i="13"/>
  <c r="AB9" i="20"/>
  <c r="AB148" i="1"/>
  <c r="Y62" i="1"/>
  <c r="AB62" i="1"/>
  <c r="AE62" i="1"/>
  <c r="AA62" i="1"/>
  <c r="Z62" i="1"/>
  <c r="Z58" i="1"/>
  <c r="Y58" i="1"/>
  <c r="AB58" i="1"/>
  <c r="AA58" i="1"/>
  <c r="AE58" i="1"/>
  <c r="Y57" i="1"/>
  <c r="AB57" i="1"/>
  <c r="AE57" i="1"/>
  <c r="AA57" i="1"/>
  <c r="Z57" i="1"/>
  <c r="Z53" i="1"/>
  <c r="Y53" i="1"/>
  <c r="AB53" i="1"/>
  <c r="AA53" i="1"/>
  <c r="AE53" i="1"/>
  <c r="Y52" i="1"/>
  <c r="AB52" i="1"/>
  <c r="AE52" i="1"/>
  <c r="AA52" i="1"/>
  <c r="Z52" i="1"/>
  <c r="AE47" i="1"/>
  <c r="AA47" i="1"/>
  <c r="Z47" i="1"/>
  <c r="Y47" i="1"/>
  <c r="AB47" i="1"/>
  <c r="AB43" i="1"/>
  <c r="AE43" i="1"/>
  <c r="AA43" i="1"/>
  <c r="Z43" i="1"/>
  <c r="Y43" i="1"/>
  <c r="AE37" i="1"/>
  <c r="AA37" i="1"/>
  <c r="Z37" i="1"/>
  <c r="Y37" i="1"/>
  <c r="AB37" i="1"/>
  <c r="Y5" i="3"/>
  <c r="Y5" i="8"/>
  <c r="AA5" i="25"/>
  <c r="B13" i="15"/>
  <c r="Z148" i="1"/>
  <c r="Y148" i="1"/>
  <c r="AA5" i="19"/>
  <c r="B12" i="27"/>
  <c r="AA9" i="22"/>
  <c r="AD3" i="1"/>
  <c r="Z3" i="1"/>
  <c r="AC3" i="1"/>
  <c r="AA3" i="1"/>
  <c r="Y3" i="1"/>
  <c r="AB3" i="1"/>
  <c r="AE3" i="1"/>
  <c r="C13" i="32"/>
  <c r="B13" i="31"/>
  <c r="AB138" i="1"/>
  <c r="AE138" i="1"/>
  <c r="AA138" i="1"/>
  <c r="Z138" i="1"/>
  <c r="Y138" i="1"/>
  <c r="Y98" i="1"/>
  <c r="AB98" i="1"/>
  <c r="AE98" i="1"/>
  <c r="AA98" i="1"/>
  <c r="Z98" i="1"/>
  <c r="Y67" i="1"/>
  <c r="AB67" i="1"/>
  <c r="AE67" i="1"/>
  <c r="AA67" i="1"/>
  <c r="Z67" i="1"/>
  <c r="Z63" i="1"/>
  <c r="Y63" i="1"/>
  <c r="AB63" i="1"/>
  <c r="AE63" i="1"/>
  <c r="AA63" i="1"/>
  <c r="AA157" i="1"/>
  <c r="AB23" i="1"/>
  <c r="AA23" i="1"/>
  <c r="AE23" i="1"/>
  <c r="Z23" i="1"/>
  <c r="Y23" i="1"/>
  <c r="B12" i="4"/>
  <c r="AE22" i="1"/>
  <c r="AA22" i="1"/>
  <c r="Z22" i="1"/>
  <c r="AB22" i="1"/>
  <c r="Y22" i="1"/>
  <c r="AB18" i="1"/>
  <c r="Z18" i="1"/>
  <c r="AE18" i="1"/>
  <c r="AA18" i="1"/>
  <c r="Y18" i="1"/>
  <c r="AE17" i="1"/>
  <c r="AA17" i="1"/>
  <c r="AB17" i="1"/>
  <c r="Z17" i="1"/>
  <c r="Y17" i="1"/>
  <c r="B13" i="2"/>
  <c r="AB28" i="1"/>
  <c r="AE28" i="1"/>
  <c r="AA28" i="1"/>
  <c r="Z28" i="1"/>
  <c r="Y28" i="1"/>
  <c r="AE27" i="1"/>
  <c r="AA27" i="1"/>
  <c r="AB27" i="1"/>
  <c r="Z27" i="1"/>
  <c r="Y27" i="1"/>
  <c r="Z157" i="1"/>
  <c r="AE148" i="1"/>
  <c r="Y5" i="30"/>
  <c r="AB5" i="25"/>
  <c r="Y5" i="15"/>
  <c r="Y5" i="11"/>
  <c r="AB5" i="23"/>
  <c r="AA9" i="10"/>
  <c r="AB8" i="32"/>
  <c r="AA5" i="13"/>
  <c r="AA9" i="11"/>
  <c r="B12" i="17"/>
  <c r="AB8" i="31"/>
  <c r="AA9" i="31"/>
  <c r="AE55" i="1"/>
  <c r="AE45" i="1"/>
  <c r="B13" i="27"/>
  <c r="B12" i="11"/>
  <c r="AE158" i="1"/>
  <c r="AA158" i="1"/>
  <c r="Z158" i="1"/>
  <c r="Y158" i="1"/>
  <c r="AB158" i="1"/>
  <c r="B13" i="5"/>
  <c r="AB38" i="1"/>
  <c r="AE38" i="1"/>
  <c r="AA38" i="1"/>
  <c r="Z38" i="1"/>
  <c r="Y38" i="1"/>
  <c r="B12" i="5"/>
  <c r="AA4" i="1"/>
  <c r="Z4" i="1"/>
  <c r="AE4" i="1"/>
  <c r="AC135" i="1"/>
  <c r="Y135" i="1"/>
  <c r="AA135" i="1"/>
  <c r="Z135" i="1"/>
  <c r="AB135" i="1"/>
  <c r="AD135" i="1"/>
  <c r="AC94" i="1"/>
  <c r="AD94" i="1"/>
  <c r="AD69" i="1"/>
  <c r="AC69" i="1"/>
  <c r="AC65" i="1"/>
  <c r="Z65" i="1"/>
  <c r="AD65" i="1"/>
  <c r="AD49" i="1"/>
  <c r="Z49" i="1"/>
  <c r="AE49" i="1"/>
  <c r="AA49" i="1"/>
  <c r="AB49" i="1"/>
  <c r="AC49" i="1"/>
  <c r="Y49" i="1"/>
  <c r="AE44" i="1"/>
  <c r="AA44" i="1"/>
  <c r="AB44" i="1"/>
  <c r="Y44" i="1"/>
  <c r="AC44" i="1"/>
  <c r="Z44" i="1"/>
  <c r="AD44" i="1"/>
  <c r="Y5" i="32"/>
  <c r="Y5" i="31"/>
  <c r="AB65" i="1"/>
  <c r="AB9" i="9"/>
  <c r="AA65" i="1"/>
  <c r="Z69" i="1"/>
  <c r="AE54" i="1"/>
  <c r="AA9" i="19"/>
  <c r="AE135" i="1"/>
  <c r="AE130" i="1"/>
  <c r="AB139" i="1"/>
  <c r="AD139" i="1"/>
  <c r="Z139" i="1"/>
  <c r="AC139" i="1"/>
  <c r="AE139" i="1"/>
  <c r="Y139" i="1"/>
  <c r="AA139" i="1"/>
  <c r="AB134" i="1"/>
  <c r="AD134" i="1"/>
  <c r="Z134" i="1"/>
  <c r="Y134" i="1"/>
  <c r="AA134" i="1"/>
  <c r="AC134" i="1"/>
  <c r="AE134" i="1"/>
  <c r="AB130" i="1"/>
  <c r="AD130" i="1"/>
  <c r="Z130" i="1"/>
  <c r="AA130" i="1"/>
  <c r="AC130" i="1"/>
  <c r="Y130" i="1"/>
  <c r="AC109" i="1"/>
  <c r="AE109" i="1"/>
  <c r="AA109" i="1"/>
  <c r="AD109" i="1"/>
  <c r="Y109" i="1"/>
  <c r="Z109" i="1"/>
  <c r="AB109" i="1"/>
  <c r="AE75" i="1"/>
  <c r="AA75" i="1"/>
  <c r="AB75" i="1"/>
  <c r="Y75" i="1"/>
  <c r="AC75" i="1"/>
  <c r="AD75" i="1"/>
  <c r="Z75" i="1"/>
  <c r="AE64" i="1"/>
  <c r="AA64" i="1"/>
  <c r="AB64" i="1"/>
  <c r="Y64" i="1"/>
  <c r="AC64" i="1"/>
  <c r="AD64" i="1"/>
  <c r="Z64" i="1"/>
  <c r="AB59" i="1"/>
  <c r="AC59" i="1"/>
  <c r="Y59" i="1"/>
  <c r="AD59" i="1"/>
  <c r="Z59" i="1"/>
  <c r="AA59" i="1"/>
  <c r="AE59" i="1"/>
  <c r="AC54" i="1"/>
  <c r="AD54" i="1"/>
  <c r="AD24" i="1"/>
  <c r="Z24" i="1"/>
  <c r="AE24" i="1"/>
  <c r="AA24" i="1"/>
  <c r="AB24" i="1"/>
  <c r="Y24" i="1"/>
  <c r="AC24" i="1"/>
  <c r="AB20" i="1"/>
  <c r="AC20" i="1"/>
  <c r="AD20" i="1"/>
  <c r="Z20" i="1"/>
  <c r="Y20" i="1"/>
  <c r="AA20" i="1"/>
  <c r="AC29" i="1"/>
  <c r="Y29" i="1"/>
  <c r="AD29" i="1"/>
  <c r="Z29" i="1"/>
  <c r="AA29" i="1"/>
  <c r="AE29" i="1"/>
  <c r="AB29" i="1"/>
  <c r="Y4" i="1"/>
  <c r="AC150" i="1"/>
  <c r="Y150" i="1"/>
  <c r="AA150" i="1"/>
  <c r="Z150" i="1"/>
  <c r="AB150" i="1"/>
  <c r="AD150" i="1"/>
  <c r="AC144" i="1"/>
  <c r="Y144" i="1"/>
  <c r="AE144" i="1"/>
  <c r="AA144" i="1"/>
  <c r="AB144" i="1"/>
  <c r="AD144" i="1"/>
  <c r="Z144" i="1"/>
  <c r="AD119" i="1"/>
  <c r="Z119" i="1"/>
  <c r="AB119" i="1"/>
  <c r="Y119" i="1"/>
  <c r="AA119" i="1"/>
  <c r="AE119" i="1"/>
  <c r="AC119" i="1"/>
  <c r="AD104" i="1"/>
  <c r="Z104" i="1"/>
  <c r="AE104" i="1"/>
  <c r="AA104" i="1"/>
  <c r="AC104" i="1"/>
  <c r="Y104" i="1"/>
  <c r="AB104" i="1"/>
  <c r="AB5" i="31"/>
  <c r="Y5" i="14"/>
  <c r="Y5" i="22"/>
  <c r="Y5" i="4"/>
  <c r="Y5" i="16"/>
  <c r="AA9" i="21"/>
  <c r="AA5" i="18"/>
  <c r="AA9" i="14"/>
  <c r="AA9" i="7"/>
  <c r="AB9" i="30"/>
  <c r="Y65" i="1"/>
  <c r="AA69" i="1"/>
  <c r="Y69" i="1"/>
  <c r="Y54" i="1"/>
  <c r="AB154" i="1"/>
  <c r="AD154" i="1"/>
  <c r="Z154" i="1"/>
  <c r="AC154" i="1"/>
  <c r="AE154" i="1"/>
  <c r="Y154" i="1"/>
  <c r="AA154" i="1"/>
  <c r="AE9" i="1"/>
  <c r="AA9" i="1"/>
  <c r="AD9" i="1"/>
  <c r="Y9" i="1"/>
  <c r="AC9" i="1"/>
  <c r="AB9" i="1"/>
  <c r="Z9" i="1"/>
  <c r="AE114" i="1"/>
  <c r="Y114" i="1"/>
  <c r="AA114" i="1"/>
  <c r="AE99" i="1"/>
  <c r="AA99" i="1"/>
  <c r="AB99" i="1"/>
  <c r="Y99" i="1"/>
  <c r="AC99" i="1"/>
  <c r="AD99" i="1"/>
  <c r="Z99" i="1"/>
  <c r="AB70" i="1"/>
  <c r="AC70" i="1"/>
  <c r="Y70" i="1"/>
  <c r="AD70" i="1"/>
  <c r="Z70" i="1"/>
  <c r="AE70" i="1"/>
  <c r="AA70" i="1"/>
  <c r="AB45" i="1"/>
  <c r="AC45" i="1"/>
  <c r="Y45" i="1"/>
  <c r="Z45" i="1"/>
  <c r="AD45" i="1"/>
  <c r="AA45" i="1"/>
  <c r="AA25" i="1"/>
  <c r="AB25" i="1"/>
  <c r="Y25" i="1"/>
  <c r="AC25" i="1"/>
  <c r="Z25" i="1"/>
  <c r="AD25" i="1"/>
  <c r="AE19" i="1"/>
  <c r="AA19" i="1"/>
  <c r="AD19" i="1"/>
  <c r="Y19" i="1"/>
  <c r="AC19" i="1"/>
  <c r="AB19" i="1"/>
  <c r="Z19" i="1"/>
  <c r="AB114" i="1"/>
  <c r="AB4" i="1"/>
  <c r="Y5" i="33"/>
  <c r="Y5" i="29"/>
  <c r="Y5" i="25"/>
  <c r="AE69" i="1"/>
  <c r="AA54" i="1"/>
  <c r="AA9" i="8"/>
  <c r="AD30" i="1"/>
  <c r="AE30" i="1"/>
  <c r="AA30" i="1"/>
  <c r="AB14" i="1"/>
  <c r="Y14" i="1"/>
  <c r="AA14" i="1"/>
  <c r="AE14" i="1"/>
  <c r="Z14" i="1"/>
  <c r="AB10" i="1"/>
  <c r="AC10" i="1"/>
  <c r="AA10" i="1"/>
  <c r="Z10" i="1"/>
  <c r="AD10" i="1"/>
  <c r="Y10" i="1"/>
  <c r="AB149" i="1"/>
  <c r="AD149" i="1"/>
  <c r="Z149" i="1"/>
  <c r="Y149" i="1"/>
  <c r="AA149" i="1"/>
  <c r="AC149" i="1"/>
  <c r="AE149" i="1"/>
  <c r="AE129" i="1"/>
  <c r="AA129" i="1"/>
  <c r="AC129" i="1"/>
  <c r="Y129" i="1"/>
  <c r="Z129" i="1"/>
  <c r="AB129" i="1"/>
  <c r="AD129" i="1"/>
  <c r="AC124" i="1"/>
  <c r="Y124" i="1"/>
  <c r="AE124" i="1"/>
  <c r="AA124" i="1"/>
  <c r="AD124" i="1"/>
  <c r="AB124" i="1"/>
  <c r="Z124" i="1"/>
  <c r="AD110" i="1"/>
  <c r="Z110" i="1"/>
  <c r="AB110" i="1"/>
  <c r="Y110" i="1"/>
  <c r="AA110" i="1"/>
  <c r="AC110" i="1"/>
  <c r="AA105" i="1"/>
  <c r="AB105" i="1"/>
  <c r="AC105" i="1"/>
  <c r="Z105" i="1"/>
  <c r="AD105" i="1"/>
  <c r="Y105" i="1"/>
  <c r="AD159" i="1"/>
  <c r="Z159" i="1"/>
  <c r="AB159" i="1"/>
  <c r="AE159" i="1"/>
  <c r="Y159" i="1"/>
  <c r="AC159" i="1"/>
  <c r="AA159" i="1"/>
  <c r="AD55" i="1"/>
  <c r="Z55" i="1"/>
  <c r="AA55" i="1"/>
  <c r="AB55" i="1"/>
  <c r="AC55" i="1"/>
  <c r="Y55" i="1"/>
  <c r="AB39" i="1"/>
  <c r="AC39" i="1"/>
  <c r="Y39" i="1"/>
  <c r="Z39" i="1"/>
  <c r="AD39" i="1"/>
  <c r="AA39" i="1"/>
  <c r="AE39" i="1"/>
  <c r="Z114" i="1"/>
  <c r="AC60" i="1"/>
  <c r="Y60" i="1"/>
  <c r="AD60" i="1"/>
  <c r="Z60" i="1"/>
  <c r="AA60" i="1"/>
  <c r="AB60" i="1"/>
  <c r="AA121" i="1"/>
  <c r="AB151" i="1"/>
  <c r="AE151" i="1"/>
  <c r="AA151" i="1"/>
  <c r="Z151" i="1"/>
  <c r="Y151" i="1"/>
  <c r="AE51" i="1"/>
  <c r="AA51" i="1"/>
  <c r="Z51" i="1"/>
  <c r="AB51" i="1"/>
  <c r="Y51" i="1"/>
  <c r="AB26" i="1"/>
  <c r="AE26" i="1"/>
  <c r="AA26" i="1"/>
  <c r="Y26" i="1"/>
  <c r="Z26" i="1"/>
  <c r="AE126" i="1"/>
  <c r="Z6" i="1"/>
  <c r="AE106" i="1"/>
  <c r="AB16" i="1"/>
  <c r="AE16" i="1"/>
  <c r="AA16" i="1"/>
  <c r="Z16" i="1"/>
  <c r="Y16" i="1"/>
  <c r="AA6" i="1"/>
  <c r="AB146" i="1"/>
  <c r="AE146" i="1"/>
  <c r="AA146" i="1"/>
  <c r="Z146" i="1"/>
  <c r="Y146" i="1"/>
  <c r="Z141" i="1"/>
  <c r="Y141" i="1"/>
  <c r="AA141" i="1"/>
  <c r="AB141" i="1"/>
  <c r="AE141" i="1"/>
  <c r="Z126" i="1"/>
  <c r="Y116" i="1"/>
  <c r="AB116" i="1"/>
  <c r="AA116" i="1"/>
  <c r="AE116" i="1"/>
  <c r="Z116" i="1"/>
  <c r="Z56" i="1"/>
  <c r="Y56" i="1"/>
  <c r="AA56" i="1"/>
  <c r="AB56" i="1"/>
  <c r="AE56" i="1"/>
  <c r="Y121" i="1"/>
  <c r="AB106" i="1"/>
  <c r="Z66" i="1"/>
  <c r="Y66" i="1"/>
  <c r="AE66" i="1"/>
  <c r="AA66" i="1"/>
  <c r="AB66" i="1"/>
  <c r="AB61" i="1"/>
  <c r="AE61" i="1"/>
  <c r="AA61" i="1"/>
  <c r="Z61" i="1"/>
  <c r="Y61" i="1"/>
  <c r="Y156" i="1"/>
  <c r="AB156" i="1"/>
  <c r="AD156" i="1"/>
  <c r="AA156" i="1"/>
  <c r="AE156" i="1"/>
  <c r="Z156" i="1"/>
  <c r="AB96" i="1"/>
  <c r="AE96" i="1"/>
  <c r="AA96" i="1"/>
  <c r="Y96" i="1"/>
  <c r="Z96" i="1"/>
  <c r="AA8" i="31"/>
  <c r="AE136" i="1"/>
  <c r="AA136" i="1"/>
  <c r="Z136" i="1"/>
  <c r="AB136" i="1"/>
  <c r="Y136" i="1"/>
  <c r="AE131" i="1"/>
  <c r="AA131" i="1"/>
  <c r="Z131" i="1"/>
  <c r="AB131" i="1"/>
  <c r="Y131" i="1"/>
  <c r="Z101" i="1"/>
  <c r="AE101" i="1"/>
  <c r="AB71" i="1"/>
  <c r="AA71" i="1"/>
  <c r="AE71" i="1"/>
  <c r="Y71" i="1"/>
  <c r="Z71" i="1"/>
  <c r="Z106" i="1"/>
  <c r="AB6" i="1"/>
  <c r="Z46" i="1"/>
  <c r="Y46" i="1"/>
  <c r="AB46" i="1"/>
  <c r="AE46" i="1"/>
  <c r="AA46" i="1"/>
  <c r="Z31" i="1"/>
  <c r="Y31" i="1"/>
  <c r="AB31" i="1"/>
  <c r="AE31" i="1"/>
  <c r="AA31" i="1"/>
  <c r="Z121" i="1"/>
  <c r="Z21" i="1"/>
  <c r="Y21" i="1"/>
  <c r="AE21" i="1"/>
  <c r="AA21" i="1"/>
  <c r="AB21" i="1"/>
  <c r="AB41" i="1"/>
  <c r="AE41" i="1"/>
  <c r="AA41" i="1"/>
  <c r="Z41" i="1"/>
  <c r="Y41" i="1"/>
  <c r="AE121" i="1"/>
  <c r="Y101" i="1"/>
  <c r="AE111" i="1"/>
  <c r="Z111" i="1"/>
  <c r="Y111" i="1"/>
  <c r="AE6" i="1"/>
  <c r="Y5" i="26"/>
  <c r="Y5" i="18"/>
  <c r="Y5" i="19"/>
  <c r="AB12" i="1"/>
  <c r="AE12" i="1"/>
  <c r="AA12" i="1"/>
  <c r="Z12" i="1"/>
  <c r="Y12" i="1"/>
  <c r="AE5" i="1"/>
  <c r="Z7" i="1"/>
  <c r="Y7" i="1"/>
  <c r="AB7" i="1"/>
  <c r="AE7" i="1"/>
  <c r="AA7" i="1"/>
  <c r="AB117" i="1"/>
  <c r="AE117" i="1"/>
  <c r="AA117" i="1"/>
  <c r="Z117" i="1"/>
  <c r="Y117" i="1"/>
  <c r="Z112" i="1"/>
  <c r="Y112" i="1"/>
  <c r="AB112" i="1"/>
  <c r="AE112" i="1"/>
  <c r="AA112" i="1"/>
  <c r="AE110" i="1"/>
  <c r="AB107" i="1"/>
  <c r="AE107" i="1"/>
  <c r="AA107" i="1"/>
  <c r="Z107" i="1"/>
  <c r="Y107" i="1"/>
  <c r="AB97" i="1"/>
  <c r="AE97" i="1"/>
  <c r="AA97" i="1"/>
  <c r="Z97" i="1"/>
  <c r="Y97" i="1"/>
  <c r="Z147" i="1"/>
  <c r="Y147" i="1"/>
  <c r="AB147" i="1"/>
  <c r="AE147" i="1"/>
  <c r="AA147" i="1"/>
  <c r="Y5" i="24"/>
  <c r="AE100" i="1"/>
  <c r="AB152" i="1"/>
  <c r="AE152" i="1"/>
  <c r="AA152" i="1"/>
  <c r="AD152" i="1"/>
  <c r="Z152" i="1"/>
  <c r="AC152" i="1"/>
  <c r="Y152" i="1"/>
  <c r="AE10" i="1"/>
  <c r="AE140" i="1"/>
  <c r="Z132" i="1"/>
  <c r="Y132" i="1"/>
  <c r="AB132" i="1"/>
  <c r="AE132" i="1"/>
  <c r="AA132" i="1"/>
  <c r="AB122" i="1"/>
  <c r="AE122" i="1"/>
  <c r="AA122" i="1"/>
  <c r="Z122" i="1"/>
  <c r="Y122" i="1"/>
  <c r="AE115" i="1"/>
  <c r="Y142" i="1"/>
  <c r="AB142" i="1"/>
  <c r="AE142" i="1"/>
  <c r="AA142" i="1"/>
  <c r="Z142" i="1"/>
  <c r="AB137" i="1"/>
  <c r="AE137" i="1"/>
  <c r="AA137" i="1"/>
  <c r="Z137" i="1"/>
  <c r="Y137" i="1"/>
  <c r="Y127" i="1"/>
  <c r="AB127" i="1"/>
  <c r="AE127" i="1"/>
  <c r="AA127" i="1"/>
  <c r="Z127" i="1"/>
  <c r="Y5" i="21"/>
  <c r="Y5" i="27"/>
  <c r="Y5" i="28"/>
  <c r="Y5" i="20"/>
  <c r="Y5" i="17"/>
  <c r="AA100" i="1"/>
  <c r="AD100" i="1"/>
  <c r="Z100" i="1"/>
  <c r="AC100" i="1"/>
  <c r="Y100" i="1"/>
  <c r="AB100" i="1"/>
  <c r="AE15" i="1"/>
  <c r="Y2" i="1"/>
  <c r="AB2" i="1"/>
  <c r="AE2" i="1"/>
  <c r="AA2" i="1"/>
  <c r="Z2" i="1"/>
  <c r="AE150" i="1"/>
  <c r="AE105" i="1"/>
  <c r="Z102" i="1"/>
  <c r="Y102" i="1"/>
  <c r="AB102" i="1"/>
  <c r="AE102" i="1"/>
  <c r="AA102" i="1"/>
  <c r="AA8" i="33"/>
  <c r="AB8" i="33"/>
  <c r="Z94" i="1"/>
  <c r="AE94" i="1"/>
  <c r="Y94" i="1"/>
  <c r="AA94" i="1"/>
  <c r="AB94" i="1"/>
  <c r="AB145" i="1"/>
  <c r="Y145" i="1"/>
  <c r="AE145" i="1"/>
  <c r="AA145" i="1"/>
  <c r="AC145" i="1"/>
  <c r="AD145" i="1"/>
  <c r="Z145" i="1"/>
  <c r="H90" i="1"/>
  <c r="AF90" i="1" s="1"/>
  <c r="AA5" i="17"/>
  <c r="AB88" i="1"/>
  <c r="AE88" i="1"/>
  <c r="AA88" i="1"/>
  <c r="Z88" i="1"/>
  <c r="Y88" i="1"/>
  <c r="AE83" i="1"/>
  <c r="AA83" i="1"/>
  <c r="Z83" i="1"/>
  <c r="AB83" i="1"/>
  <c r="Y83" i="1"/>
  <c r="AE35" i="1"/>
  <c r="AD74" i="1"/>
  <c r="Z74" i="1"/>
  <c r="AA74" i="1"/>
  <c r="AC74" i="1"/>
  <c r="Y74" i="1"/>
  <c r="AE74" i="1"/>
  <c r="AB74" i="1"/>
  <c r="Y73" i="1"/>
  <c r="AB73" i="1"/>
  <c r="AE73" i="1"/>
  <c r="AA73" i="1"/>
  <c r="Z73" i="1"/>
  <c r="AB9" i="18"/>
  <c r="AA9" i="18"/>
  <c r="AE91" i="1"/>
  <c r="AA91" i="1"/>
  <c r="Z91" i="1"/>
  <c r="Y91" i="1"/>
  <c r="AB91" i="1"/>
  <c r="Y81" i="1"/>
  <c r="AB81" i="1"/>
  <c r="Z81" i="1"/>
  <c r="AE81" i="1"/>
  <c r="AA81" i="1"/>
  <c r="AB9" i="16"/>
  <c r="AA9" i="16"/>
  <c r="B13" i="16"/>
  <c r="Z78" i="1"/>
  <c r="Y78" i="1"/>
  <c r="AA78" i="1"/>
  <c r="AB78" i="1"/>
  <c r="AE78" i="1"/>
  <c r="Z86" i="1"/>
  <c r="AE86" i="1"/>
  <c r="Y86" i="1"/>
  <c r="AB86" i="1"/>
  <c r="AA86" i="1"/>
  <c r="AB9" i="15"/>
  <c r="AA9" i="15"/>
  <c r="AB76" i="1"/>
  <c r="AE76" i="1"/>
  <c r="AA76" i="1"/>
  <c r="Y76" i="1"/>
  <c r="Z76" i="1"/>
  <c r="AB72" i="1"/>
  <c r="Y72" i="1"/>
  <c r="AE72" i="1"/>
  <c r="AA72" i="1"/>
  <c r="Z72" i="1"/>
  <c r="B13" i="19"/>
  <c r="B12" i="19"/>
  <c r="B12" i="18"/>
  <c r="AB92" i="1"/>
  <c r="AE92" i="1"/>
  <c r="AA92" i="1"/>
  <c r="Y92" i="1"/>
  <c r="Z92" i="1"/>
  <c r="AC89" i="1"/>
  <c r="Y89" i="1"/>
  <c r="AD89" i="1"/>
  <c r="AB89" i="1"/>
  <c r="Z89" i="1"/>
  <c r="AE89" i="1"/>
  <c r="AA89" i="1"/>
  <c r="H80" i="1"/>
  <c r="AF80" i="1" s="1"/>
  <c r="AA5" i="16"/>
  <c r="AE79" i="1"/>
  <c r="AA79" i="1"/>
  <c r="AD79" i="1"/>
  <c r="Z79" i="1"/>
  <c r="AB79" i="1"/>
  <c r="AC79" i="1"/>
  <c r="Y79" i="1"/>
  <c r="B12" i="16"/>
  <c r="AB84" i="1"/>
  <c r="Y84" i="1"/>
  <c r="AE84" i="1"/>
  <c r="AA84" i="1"/>
  <c r="AD84" i="1"/>
  <c r="Z84" i="1"/>
  <c r="AC84" i="1"/>
  <c r="AB36" i="1"/>
  <c r="AE36" i="1"/>
  <c r="AA36" i="1"/>
  <c r="Y36" i="1"/>
  <c r="Z36" i="1"/>
  <c r="Y33" i="1"/>
  <c r="AB33" i="1"/>
  <c r="AE33" i="1"/>
  <c r="AA33" i="1"/>
  <c r="Z33" i="1"/>
  <c r="AA9" i="13"/>
  <c r="AB9" i="13"/>
  <c r="AE95" i="1"/>
  <c r="AA95" i="1"/>
  <c r="AD95" i="1"/>
  <c r="Z95" i="1"/>
  <c r="AC95" i="1"/>
  <c r="Y95" i="1"/>
  <c r="AB95" i="1"/>
  <c r="Y93" i="1"/>
  <c r="AB93" i="1"/>
  <c r="AE93" i="1"/>
  <c r="AA93" i="1"/>
  <c r="Z93" i="1"/>
  <c r="AE87" i="1"/>
  <c r="AA87" i="1"/>
  <c r="Z87" i="1"/>
  <c r="AB87" i="1"/>
  <c r="Y87" i="1"/>
  <c r="Y77" i="1"/>
  <c r="AB77" i="1"/>
  <c r="AE77" i="1"/>
  <c r="AA77" i="1"/>
  <c r="Z77" i="1"/>
  <c r="AC85" i="1"/>
  <c r="Y85" i="1"/>
  <c r="AB85" i="1"/>
  <c r="AD85" i="1"/>
  <c r="AE85" i="1"/>
  <c r="AA85" i="1"/>
  <c r="Z85" i="1"/>
  <c r="Z82" i="1"/>
  <c r="AE82" i="1"/>
  <c r="Y82" i="1"/>
  <c r="AB82" i="1"/>
  <c r="AA82" i="1"/>
  <c r="AD34" i="1"/>
  <c r="Z34" i="1"/>
  <c r="AE34" i="1"/>
  <c r="AC34" i="1"/>
  <c r="Y34" i="1"/>
  <c r="AB34" i="1"/>
  <c r="AA34" i="1"/>
  <c r="AB32" i="1"/>
  <c r="AE32" i="1"/>
  <c r="AA32" i="1"/>
  <c r="Z32" i="1"/>
  <c r="Y32" i="1"/>
  <c r="AC125" i="1"/>
  <c r="Y125" i="1"/>
  <c r="AB125" i="1"/>
  <c r="AE125" i="1"/>
  <c r="AA125" i="1"/>
  <c r="AD125" i="1"/>
  <c r="Z125" i="1"/>
  <c r="AE155" i="1"/>
  <c r="AA155" i="1"/>
  <c r="AD155" i="1"/>
  <c r="Z155" i="1"/>
  <c r="AC155" i="1"/>
  <c r="Y155" i="1"/>
  <c r="AB155" i="1"/>
  <c r="AD120" i="1" l="1"/>
  <c r="AC120" i="1"/>
  <c r="AB120" i="1"/>
  <c r="AA120" i="1"/>
  <c r="Y120" i="1"/>
  <c r="Z120" i="1"/>
  <c r="AE120" i="1"/>
  <c r="AD90" i="1"/>
  <c r="Z90" i="1"/>
  <c r="AC90" i="1"/>
  <c r="Y90" i="1"/>
  <c r="AE90" i="1"/>
  <c r="AB90" i="1"/>
  <c r="AA90" i="1"/>
  <c r="AB80" i="1"/>
  <c r="AC80" i="1"/>
  <c r="AE80" i="1"/>
  <c r="AA80" i="1"/>
  <c r="AD80" i="1"/>
  <c r="Z80" i="1"/>
  <c r="Y80" i="1"/>
</calcChain>
</file>

<file path=xl/sharedStrings.xml><?xml version="1.0" encoding="utf-8"?>
<sst xmlns="http://schemas.openxmlformats.org/spreadsheetml/2006/main" count="2480" uniqueCount="223">
  <si>
    <t>Team</t>
  </si>
  <si>
    <t>Hall of Fame</t>
  </si>
  <si>
    <t>pre-4</t>
  </si>
  <si>
    <t>pre-3</t>
  </si>
  <si>
    <t>pre-2</t>
  </si>
  <si>
    <t>pre-1</t>
  </si>
  <si>
    <t>Totals-pre-season</t>
  </si>
  <si>
    <t>Week -01</t>
  </si>
  <si>
    <t>Week - 02</t>
  </si>
  <si>
    <t>Week - 03</t>
  </si>
  <si>
    <t>Week -04</t>
  </si>
  <si>
    <t>Week -05</t>
  </si>
  <si>
    <t>Week - 06</t>
  </si>
  <si>
    <t>week -07</t>
  </si>
  <si>
    <t>week -0 8</t>
  </si>
  <si>
    <t>week -09</t>
  </si>
  <si>
    <t>week -10</t>
  </si>
  <si>
    <t>week -11</t>
  </si>
  <si>
    <t>week-12</t>
  </si>
  <si>
    <t>week -13</t>
  </si>
  <si>
    <t>week -14</t>
  </si>
  <si>
    <t>week -15</t>
  </si>
  <si>
    <t>week - 16</t>
  </si>
  <si>
    <t>week 17</t>
  </si>
  <si>
    <t xml:space="preserve">totals  </t>
  </si>
  <si>
    <t>Average</t>
  </si>
  <si>
    <t>Average Deviation</t>
  </si>
  <si>
    <t>Growth</t>
  </si>
  <si>
    <t>TREND</t>
  </si>
  <si>
    <t>Count</t>
  </si>
  <si>
    <t>@TEN</t>
  </si>
  <si>
    <t>GB</t>
  </si>
  <si>
    <t>@CAR</t>
  </si>
  <si>
    <t>NYG</t>
  </si>
  <si>
    <t>HOU</t>
  </si>
  <si>
    <t>BYE</t>
  </si>
  <si>
    <t>@PHI</t>
  </si>
  <si>
    <t>@CHI</t>
  </si>
  <si>
    <t>DET</t>
  </si>
  <si>
    <t>@WSH</t>
  </si>
  <si>
    <t>ARI</t>
  </si>
  <si>
    <t>@DET</t>
  </si>
  <si>
    <t>DAL</t>
  </si>
  <si>
    <t>@JAX</t>
  </si>
  <si>
    <t>IND</t>
  </si>
  <si>
    <t>@GB</t>
  </si>
  <si>
    <t>CHI</t>
  </si>
  <si>
    <t>@DAL</t>
  </si>
  <si>
    <t>NO</t>
  </si>
  <si>
    <t>WSH</t>
  </si>
  <si>
    <t>@MIN</t>
  </si>
  <si>
    <t>BAL</t>
  </si>
  <si>
    <t>PHI</t>
  </si>
  <si>
    <t>CIN</t>
  </si>
  <si>
    <t>@CLE</t>
  </si>
  <si>
    <t>@PIT</t>
  </si>
  <si>
    <t>@BAL</t>
  </si>
  <si>
    <t>NYJ</t>
  </si>
  <si>
    <t>@NE</t>
  </si>
  <si>
    <t>SF</t>
  </si>
  <si>
    <t>@MIA</t>
  </si>
  <si>
    <t>NE</t>
  </si>
  <si>
    <t>@SEA</t>
  </si>
  <si>
    <t>@CIN</t>
  </si>
  <si>
    <t>JAX</t>
  </si>
  <si>
    <t>@OAK</t>
  </si>
  <si>
    <t>PIT</t>
  </si>
  <si>
    <t>CLE</t>
  </si>
  <si>
    <t>MIA</t>
  </si>
  <si>
    <t>@NYJ</t>
  </si>
  <si>
    <t>@SF</t>
  </si>
  <si>
    <t>SEA</t>
  </si>
  <si>
    <t>@TB</t>
  </si>
  <si>
    <t>@ARI</t>
  </si>
  <si>
    <t>BUF</t>
  </si>
  <si>
    <t>CAR</t>
  </si>
  <si>
    <t>@NO</t>
  </si>
  <si>
    <t>ATL</t>
  </si>
  <si>
    <t>MIN</t>
  </si>
  <si>
    <t>@NYG</t>
  </si>
  <si>
    <t>OAK</t>
  </si>
  <si>
    <t>DEN</t>
  </si>
  <si>
    <t>@HOU</t>
  </si>
  <si>
    <t>@BUF</t>
  </si>
  <si>
    <t>@DEN</t>
  </si>
  <si>
    <t>KC</t>
  </si>
  <si>
    <t>TEN</t>
  </si>
  <si>
    <t>@KC</t>
  </si>
  <si>
    <t>@IND</t>
  </si>
  <si>
    <t>TB</t>
  </si>
  <si>
    <t>@ATL</t>
  </si>
  <si>
    <t>Standard deviation(pre)</t>
  </si>
  <si>
    <t>Standard deviation(Season)</t>
  </si>
  <si>
    <t>Totals -season</t>
  </si>
  <si>
    <t>NET</t>
  </si>
  <si>
    <t>NFL Win(with PS)</t>
  </si>
  <si>
    <t>Bacon Win(With PS)</t>
  </si>
  <si>
    <t>Average pf</t>
  </si>
  <si>
    <t>Average pa</t>
  </si>
  <si>
    <t>Standard Deviation(PRE)</t>
  </si>
  <si>
    <t>totals season</t>
  </si>
  <si>
    <t>NFL WIN(WITH PS)</t>
  </si>
  <si>
    <t>BACON WIN (WITH PS)</t>
  </si>
  <si>
    <t>average pf</t>
  </si>
  <si>
    <t>average pa</t>
  </si>
  <si>
    <t>Standard deviation(PRE)</t>
  </si>
  <si>
    <t>totals-season</t>
  </si>
  <si>
    <t>nfl WIN(With PS)</t>
  </si>
  <si>
    <t>Bacon Win (With PS)</t>
  </si>
  <si>
    <t>net</t>
  </si>
  <si>
    <t>NFL WIN(PS)</t>
  </si>
  <si>
    <t>Bacon Win(with PS)</t>
  </si>
  <si>
    <t>NFL WIN(with PS)</t>
  </si>
  <si>
    <t>Standard deviation(season)</t>
  </si>
  <si>
    <t>nfl win(with PS)</t>
  </si>
  <si>
    <t>bacon Win (With PS)</t>
  </si>
  <si>
    <t>nfl Win(with PS)</t>
  </si>
  <si>
    <t>bacon Win(with PS)</t>
  </si>
  <si>
    <t>NFL win(with PS)</t>
  </si>
  <si>
    <t>BACON win(with PS)</t>
  </si>
  <si>
    <t>Standard Deviation(Season)</t>
  </si>
  <si>
    <t>bacon win(with PS)</t>
  </si>
  <si>
    <t>nfl win(with ps)</t>
  </si>
  <si>
    <t>Bacon(with PS)</t>
  </si>
  <si>
    <t>Bacon win(with PS)</t>
  </si>
  <si>
    <t>nfl win (with ps)</t>
  </si>
  <si>
    <t>bacon win (with PS)</t>
  </si>
  <si>
    <t>Bacon win (With PS)</t>
  </si>
  <si>
    <t>aveage pf</t>
  </si>
  <si>
    <t>Standard deviation(swason)</t>
  </si>
  <si>
    <t>Bacon win (with PS)</t>
  </si>
  <si>
    <t>Bacon win(with ps)</t>
  </si>
  <si>
    <t>Net</t>
  </si>
  <si>
    <t>bacon win(with ps)</t>
  </si>
  <si>
    <t>Standard deviationj(PRE)</t>
  </si>
  <si>
    <t>bacon win(With PS)</t>
  </si>
  <si>
    <t>Standard deviationj(season)</t>
  </si>
  <si>
    <t>BACON Win(with ps)</t>
  </si>
  <si>
    <t>Standard deviation(Pre)</t>
  </si>
  <si>
    <t>bacon win (With  PS)</t>
  </si>
  <si>
    <t>bacon win (with ps)</t>
  </si>
  <si>
    <t>bacon win (With ps)</t>
  </si>
  <si>
    <t>bacon win (With PS)</t>
  </si>
  <si>
    <t>PRE-5</t>
  </si>
  <si>
    <t>PRE-4</t>
  </si>
  <si>
    <t>PRE-3</t>
  </si>
  <si>
    <t>PRE-2</t>
  </si>
  <si>
    <t>Pre-1</t>
  </si>
  <si>
    <t>Totals</t>
  </si>
  <si>
    <t>Standard deviation(season)]</t>
  </si>
  <si>
    <t>averagepa</t>
  </si>
  <si>
    <t>NFL Winner(with PS(+))</t>
  </si>
  <si>
    <t>Bacon winner(with PS(+)</t>
  </si>
  <si>
    <t>average - pf</t>
  </si>
  <si>
    <t>average-pa</t>
  </si>
  <si>
    <t>Play off wk1</t>
  </si>
  <si>
    <t>Play off Wk 2</t>
  </si>
  <si>
    <t>Play off wk3</t>
  </si>
  <si>
    <t>Superbowl</t>
  </si>
  <si>
    <t>Pro-Bowl</t>
  </si>
  <si>
    <t>AFC-pf</t>
  </si>
  <si>
    <t>AFC-pa</t>
  </si>
  <si>
    <t>AFC-ps</t>
  </si>
  <si>
    <t>NFC-PF</t>
  </si>
  <si>
    <t>NFC-Pa</t>
  </si>
  <si>
    <t>NFC-Ps</t>
  </si>
  <si>
    <t>Value</t>
  </si>
  <si>
    <t>TEAM</t>
  </si>
  <si>
    <t>@LAR</t>
  </si>
  <si>
    <t>LAR</t>
  </si>
  <si>
    <t>@LAC</t>
  </si>
  <si>
    <t>LAC</t>
  </si>
  <si>
    <t>TEAM points for</t>
  </si>
  <si>
    <t>TEAM - calculation</t>
  </si>
  <si>
    <t>TEAM - Point Spreads</t>
  </si>
  <si>
    <t>Standard deviation-s</t>
  </si>
  <si>
    <t>Standard deviation-P</t>
  </si>
  <si>
    <t>`TEST</t>
  </si>
  <si>
    <t>Hall of fame</t>
  </si>
  <si>
    <t>Preseason - wk 1</t>
  </si>
  <si>
    <t>Preseason - wk 2</t>
  </si>
  <si>
    <t>Preseason - wk 3</t>
  </si>
  <si>
    <t>Preseason - wk 4</t>
  </si>
  <si>
    <t>Presaon wk 1</t>
  </si>
  <si>
    <t>Presaon wk 2</t>
  </si>
  <si>
    <t>Presaon wk 3</t>
  </si>
  <si>
    <t>Presaon wk 4</t>
  </si>
  <si>
    <t>Preseason wk 1</t>
  </si>
  <si>
    <t>Preseason wk 2</t>
  </si>
  <si>
    <t>Preseason wk 3</t>
  </si>
  <si>
    <t>Preseason wk 4</t>
  </si>
  <si>
    <t>LAR- V</t>
  </si>
  <si>
    <t>LAC -v</t>
  </si>
  <si>
    <t>NYG-V</t>
  </si>
  <si>
    <t>NYJ-v</t>
  </si>
  <si>
    <t>OAK - V</t>
  </si>
  <si>
    <t>PHI-V</t>
  </si>
  <si>
    <t>PIT-V</t>
  </si>
  <si>
    <t>SF - V</t>
  </si>
  <si>
    <t>SEA-v</t>
  </si>
  <si>
    <t>TB - V</t>
  </si>
  <si>
    <t>TEN-v</t>
  </si>
  <si>
    <t>WSH - V</t>
  </si>
  <si>
    <t>ARI-v</t>
  </si>
  <si>
    <t>ATL-v</t>
  </si>
  <si>
    <t>BAL-v</t>
  </si>
  <si>
    <t>BUF_V</t>
  </si>
  <si>
    <t>CAR -v</t>
  </si>
  <si>
    <t>CHI-v</t>
  </si>
  <si>
    <t>CIN-v</t>
  </si>
  <si>
    <t>CLE-v</t>
  </si>
  <si>
    <t>DAL-v</t>
  </si>
  <si>
    <t>DEN - V</t>
  </si>
  <si>
    <t>DET-V</t>
  </si>
  <si>
    <t>GB -v</t>
  </si>
  <si>
    <t>HOU-V</t>
  </si>
  <si>
    <t>IND - V</t>
  </si>
  <si>
    <t>JAX-V</t>
  </si>
  <si>
    <t>KC-V</t>
  </si>
  <si>
    <t>MIA- v</t>
  </si>
  <si>
    <t>MIN -V</t>
  </si>
  <si>
    <t>NE-v</t>
  </si>
  <si>
    <t>NO 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</si>
</sst>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General"/>
    <numFmt numFmtId="165" formatCode="[$-409]0.00"/>
    <numFmt numFmtId="166" formatCode="[$$-409]#,##0.00;[Red]&quot;-&quot;[$$-409]#,##0.00"/>
  </numFmts>
  <fonts count="10">
    <font>
      <sz val="11"/>
      <color rgb="FF000000"/>
      <name val="Arial"/>
      <family val="2"/>
    </font>
    <font>
      <u/>
      <sz val="10"/>
      <color rgb="FF0000FF"/>
      <name val="Arial1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u/>
      <sz val="11"/>
      <color rgb="FF0563C1"/>
      <name val="Arial"/>
      <family val="2"/>
    </font>
    <font>
      <b/>
      <i/>
      <u/>
      <sz val="11"/>
      <color rgb="FF000000"/>
      <name val="Arial"/>
      <family val="2"/>
    </font>
    <font>
      <u/>
      <sz val="10"/>
      <color rgb="FF000000"/>
      <name val="Arial"/>
      <family val="2"/>
    </font>
    <font>
      <b/>
      <sz val="8"/>
      <color rgb="FF444444"/>
      <name val="Verdana"/>
      <family val="2"/>
    </font>
    <font>
      <sz val="8"/>
      <color rgb="FF000000"/>
      <name val="Verdana"/>
      <family val="2"/>
    </font>
    <font>
      <sz val="8"/>
      <color rgb="FFC1C1C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  <fill>
      <patternFill patternType="solid">
        <fgColor rgb="FFF1F1F1"/>
        <bgColor rgb="FFF1F1F1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C2C2C2"/>
      </bottom>
      <diagonal/>
    </border>
  </borders>
  <cellStyleXfs count="8">
    <xf numFmtId="0" fontId="0" fillId="0" borderId="0"/>
    <xf numFmtId="164" fontId="1" fillId="0" borderId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Border="0" applyProtection="0"/>
    <xf numFmtId="166" fontId="5" fillId="0" borderId="0" applyBorder="0" applyProtection="0"/>
  </cellStyleXfs>
  <cellXfs count="12">
    <xf numFmtId="0" fontId="0" fillId="0" borderId="0" xfId="0"/>
    <xf numFmtId="164" fontId="2" fillId="0" borderId="0" xfId="2" applyFont="1" applyFill="1" applyAlignment="1"/>
    <xf numFmtId="164" fontId="6" fillId="0" borderId="0" xfId="2" applyFont="1" applyFill="1" applyAlignment="1"/>
    <xf numFmtId="165" fontId="2" fillId="0" borderId="0" xfId="2" applyNumberFormat="1" applyFont="1" applyFill="1" applyAlignment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4" fillId="3" borderId="0" xfId="5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0" fontId="9" fillId="3" borderId="0" xfId="0" applyFont="1" applyFill="1" applyAlignment="1">
      <alignment horizontal="right" vertical="center" wrapText="1"/>
    </xf>
    <xf numFmtId="0" fontId="4" fillId="4" borderId="0" xfId="5" applyFont="1" applyFill="1" applyAlignment="1">
      <alignment horizontal="left" vertical="center" wrapText="1"/>
    </xf>
    <xf numFmtId="0" fontId="8" fillId="4" borderId="0" xfId="0" applyFont="1" applyFill="1" applyAlignment="1">
      <alignment horizontal="right" vertical="center" wrapText="1"/>
    </xf>
    <xf numFmtId="0" fontId="9" fillId="4" borderId="0" xfId="0" applyFont="1" applyFill="1" applyAlignment="1">
      <alignment horizontal="right" vertical="center" wrapText="1"/>
    </xf>
  </cellXfs>
  <cellStyles count="8">
    <cellStyle name="Excel Built-in Hyperlink" xfId="1"/>
    <cellStyle name="Excel Built-in Normal" xfId="2"/>
    <cellStyle name="Heading" xfId="3"/>
    <cellStyle name="Heading1" xfId="4"/>
    <cellStyle name="Hyperlink" xfId="5"/>
    <cellStyle name="Normal" xfId="0" builtinId="0" customBuiltin="1"/>
    <cellStyle name="Result" xfId="6"/>
    <cellStyle name="Result2" xfId="7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17</xdr:row>
      <xdr:rowOff>95250</xdr:rowOff>
    </xdr:from>
    <xdr:ext cx="1317220" cy="781240"/>
    <xdr:sp macro="" textlink="">
      <xdr:nvSpPr>
        <xdr:cNvPr id="2" name="TextBox 1"/>
        <xdr:cNvSpPr txBox="1"/>
      </xdr:nvSpPr>
      <xdr:spPr>
        <a:xfrm>
          <a:off x="523875" y="3171825"/>
          <a:ext cx="131722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Line 2     Points For</a:t>
          </a:r>
        </a:p>
        <a:p>
          <a:r>
            <a:rPr lang="en-US" sz="1100"/>
            <a:t>Line 3 opponet</a:t>
          </a:r>
        </a:p>
        <a:p>
          <a:r>
            <a:rPr lang="en-US" sz="1100"/>
            <a:t>line 4 calculation</a:t>
          </a:r>
        </a:p>
        <a:p>
          <a:r>
            <a:rPr lang="en-US" sz="1100"/>
            <a:t>line 6   point spread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__xlnm._FilterDatabase" displayName="__xlnm._FilterDatabase" ref="A1:AF161" totalsRowShown="0">
  <tableColumns count="32">
    <tableColumn id="1" name="Team"/>
    <tableColumn id="2" name="Hall of Fame"/>
    <tableColumn id="3" name="pre-4"/>
    <tableColumn id="4" name="pre-3"/>
    <tableColumn id="5" name="pre-2"/>
    <tableColumn id="6" name="pre-1"/>
    <tableColumn id="7" name="Totals-pre-season"/>
    <tableColumn id="8" name="Week -01"/>
    <tableColumn id="9" name="Week - 02"/>
    <tableColumn id="10" name="Week - 03"/>
    <tableColumn id="11" name="Week -04"/>
    <tableColumn id="12" name="Week -05"/>
    <tableColumn id="13" name="Week - 06"/>
    <tableColumn id="14" name="week -07"/>
    <tableColumn id="15" name="week -0 8"/>
    <tableColumn id="16" name="week -09"/>
    <tableColumn id="17" name="week -10"/>
    <tableColumn id="18" name="week -11"/>
    <tableColumn id="19" name="week-12"/>
    <tableColumn id="20" name="week -13"/>
    <tableColumn id="21" name="week -14"/>
    <tableColumn id="22" name="week -15"/>
    <tableColumn id="23" name="week - 16"/>
    <tableColumn id="24" name="week 17"/>
    <tableColumn id="25" name="totals  "/>
    <tableColumn id="26" name="Standard deviation-s"/>
    <tableColumn id="27" name="Average"/>
    <tableColumn id="28" name="Average Deviation"/>
    <tableColumn id="29" name="Growth"/>
    <tableColumn id="30" name="TREND"/>
    <tableColumn id="31" name="Count"/>
    <tableColumn id="32" name="Standard deviation-P" dataDxfId="0" dataCellStyle="Excel Built-in Normal">
      <calculatedColumnFormula>_xlfn.STDEV.P(H2:X2)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61"/>
  <sheetViews>
    <sheetView topLeftCell="A123" workbookViewId="0">
      <pane xSplit="1" topLeftCell="B1" activePane="topRight" state="frozen"/>
      <selection activeCell="A135" sqref="A135"/>
      <selection pane="topRight" activeCell="E152" sqref="E152"/>
    </sheetView>
  </sheetViews>
  <sheetFormatPr defaultRowHeight="14.25"/>
  <cols>
    <col min="1" max="1" width="15.625" style="1" customWidth="1"/>
    <col min="2" max="2" width="11" style="1" customWidth="1"/>
    <col min="3" max="5" width="5.125" style="1" customWidth="1"/>
    <col min="6" max="6" width="8" style="1" customWidth="1"/>
    <col min="7" max="7" width="14.625" style="1" customWidth="1"/>
    <col min="8" max="25" width="8" style="1" customWidth="1"/>
    <col min="26" max="26" width="15.125" style="1" customWidth="1"/>
    <col min="27" max="27" width="10.125" style="1" customWidth="1"/>
    <col min="28" max="28" width="14.5" style="1" customWidth="1"/>
    <col min="29" max="29" width="9.875" style="1" customWidth="1"/>
    <col min="30" max="30" width="11.625" style="1" customWidth="1"/>
    <col min="31" max="31" width="8" style="1" customWidth="1"/>
    <col min="32" max="32" width="17.875" customWidth="1"/>
    <col min="33" max="1024" width="8" style="1" customWidth="1"/>
    <col min="1025" max="1025" width="9" customWidth="1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175</v>
      </c>
      <c r="AA1" s="1" t="s">
        <v>25</v>
      </c>
      <c r="AB1" s="1" t="s">
        <v>26</v>
      </c>
      <c r="AC1" s="1" t="s">
        <v>27</v>
      </c>
      <c r="AD1" s="2" t="s">
        <v>28</v>
      </c>
      <c r="AE1" s="1" t="s">
        <v>29</v>
      </c>
      <c r="AF1" t="s">
        <v>176</v>
      </c>
    </row>
    <row r="2" spans="1:32">
      <c r="A2" s="1" t="str">
        <f>'Minnesota-VIKINGS'!A2</f>
        <v>MIN</v>
      </c>
      <c r="B2" s="1">
        <f>('Minnesota-VIKINGS'!B2)</f>
        <v>0</v>
      </c>
      <c r="C2" s="1">
        <f>('Minnesota-VIKINGS'!C2)</f>
        <v>0</v>
      </c>
      <c r="D2" s="1">
        <f>('Minnesota-VIKINGS'!D2)</f>
        <v>0</v>
      </c>
      <c r="E2" s="1">
        <f>('Minnesota-VIKINGS'!E2)</f>
        <v>0</v>
      </c>
      <c r="F2" s="1">
        <f>('Minnesota-VIKINGS'!F2)</f>
        <v>0</v>
      </c>
      <c r="G2" s="1">
        <f>('Minnesota-VIKINGS'!G2)</f>
        <v>0</v>
      </c>
      <c r="H2" s="1">
        <f>('Minnesota-VIKINGS'!H2)</f>
        <v>29</v>
      </c>
      <c r="I2" s="1">
        <f>('Minnesota-VIKINGS'!I2)</f>
        <v>9</v>
      </c>
      <c r="J2" s="1" t="str">
        <f>('Minnesota-VIKINGS'!J2)</f>
        <v>TB</v>
      </c>
      <c r="K2" s="1" t="str">
        <f>('Minnesota-VIKINGS'!K2)</f>
        <v>DET</v>
      </c>
      <c r="L2" s="1" t="str">
        <f>('Minnesota-VIKINGS'!L2)</f>
        <v>@CHI</v>
      </c>
      <c r="M2" s="1" t="str">
        <f>('Minnesota-VIKINGS'!M2)</f>
        <v>GB</v>
      </c>
      <c r="N2" s="1" t="str">
        <f>('Minnesota-VIKINGS'!N2)</f>
        <v>BAL</v>
      </c>
      <c r="O2" s="1" t="str">
        <f>('Minnesota-VIKINGS'!O2)</f>
        <v>@CLE</v>
      </c>
      <c r="P2" s="1" t="str">
        <f>('Minnesota-VIKINGS'!P2)</f>
        <v>BYE</v>
      </c>
      <c r="Q2" s="1" t="str">
        <f>('Minnesota-VIKINGS'!Q2)</f>
        <v>@WSH</v>
      </c>
      <c r="R2" s="1" t="str">
        <f>('Minnesota-VIKINGS'!R2)</f>
        <v>LAR</v>
      </c>
      <c r="S2" s="1" t="str">
        <f>('Minnesota-VIKINGS'!S2)</f>
        <v>@DET</v>
      </c>
      <c r="T2" s="1" t="str">
        <f>('Minnesota-VIKINGS'!T2)</f>
        <v>@ATL</v>
      </c>
      <c r="U2" s="1" t="str">
        <f>('Minnesota-VIKINGS'!U2)</f>
        <v>@CAR</v>
      </c>
      <c r="V2" s="1" t="str">
        <f>('Minnesota-VIKINGS'!V2)</f>
        <v>CIN</v>
      </c>
      <c r="W2" s="1" t="str">
        <f>('Minnesota-VIKINGS'!W2)</f>
        <v>@GB</v>
      </c>
      <c r="X2" s="1" t="str">
        <f>('Minnesota-VIKINGS'!X2)</f>
        <v>CHI</v>
      </c>
      <c r="Y2" s="1">
        <f t="shared" ref="Y2:Y33" si="0">SUM(H2:X2)</f>
        <v>38</v>
      </c>
      <c r="Z2" s="1">
        <f t="shared" ref="Z2:Z33" si="1">_xlfn.STDEV.S(H2:X2)</f>
        <v>14.142135623730951</v>
      </c>
      <c r="AA2" s="1">
        <f t="shared" ref="AA2:AA33" si="2">AVERAGE(H2:X2)</f>
        <v>19</v>
      </c>
      <c r="AB2" s="1">
        <f t="shared" ref="AB2:AB33" si="3">AVEDEV(H2:X2)</f>
        <v>10</v>
      </c>
      <c r="AC2" s="1" t="e">
        <f t="shared" ref="AC2:AC33" si="4">GROWTH(H2:J2)</f>
        <v>#VALUE!</v>
      </c>
      <c r="AD2" s="1" t="e">
        <f>TREND(H2:X2)</f>
        <v>#VALUE!</v>
      </c>
      <c r="AE2" s="1">
        <f t="shared" ref="AE2:AE33" si="5">COUNT(H2:X2)</f>
        <v>2</v>
      </c>
      <c r="AF2">
        <f t="shared" ref="AF2:AF33" si="6">_xlfn.STDEV.P(H2:X2)</f>
        <v>10</v>
      </c>
    </row>
    <row r="3" spans="1:32">
      <c r="A3" s="1" t="str">
        <f>'Minnesota-VIKINGS'!A3</f>
        <v>MIN</v>
      </c>
      <c r="B3" s="3">
        <f>('Minnesota-VIKINGS'!B3)</f>
        <v>0</v>
      </c>
      <c r="C3" s="3">
        <f>('Minnesota-VIKINGS'!C3)</f>
        <v>0</v>
      </c>
      <c r="D3" s="3">
        <f>('Minnesota-VIKINGS'!D3)</f>
        <v>0</v>
      </c>
      <c r="E3" s="3">
        <f>('Minnesota-VIKINGS'!E3)</f>
        <v>0</v>
      </c>
      <c r="F3" s="3">
        <f>('Minnesota-VIKINGS'!F3)</f>
        <v>0</v>
      </c>
      <c r="G3" s="3">
        <f>('Minnesota-VIKINGS'!G3)</f>
        <v>0</v>
      </c>
      <c r="H3" s="3">
        <f>('Minnesota-VIKINGS'!H3)</f>
        <v>19</v>
      </c>
      <c r="I3" s="3">
        <f>('Minnesota-VIKINGS'!I3)</f>
        <v>26</v>
      </c>
      <c r="J3" s="3" t="str">
        <f>('Minnesota-VIKINGS'!J3)</f>
        <v>TB</v>
      </c>
      <c r="K3" s="3" t="str">
        <f>('Minnesota-VIKINGS'!K3)</f>
        <v>DET</v>
      </c>
      <c r="L3" s="3" t="str">
        <f>('Minnesota-VIKINGS'!L3)</f>
        <v>@CHI</v>
      </c>
      <c r="M3" s="3" t="str">
        <f>('Minnesota-VIKINGS'!M3)</f>
        <v>GB</v>
      </c>
      <c r="N3" s="3" t="str">
        <f>('Minnesota-VIKINGS'!N3)</f>
        <v>BAL</v>
      </c>
      <c r="O3" s="3" t="str">
        <f>('Minnesota-VIKINGS'!O3)</f>
        <v>@CLE</v>
      </c>
      <c r="P3" s="3" t="str">
        <f>('Minnesota-VIKINGS'!P3)</f>
        <v>BYE</v>
      </c>
      <c r="Q3" s="3" t="str">
        <f>('Minnesota-VIKINGS'!Q3)</f>
        <v>@WSH</v>
      </c>
      <c r="R3" s="3" t="str">
        <f>('Minnesota-VIKINGS'!R3)</f>
        <v>LAR</v>
      </c>
      <c r="S3" s="3" t="str">
        <f>('Minnesota-VIKINGS'!S3)</f>
        <v>@DET</v>
      </c>
      <c r="T3" s="3" t="str">
        <f>('Minnesota-VIKINGS'!T3)</f>
        <v>@ATL</v>
      </c>
      <c r="U3" s="3" t="str">
        <f>('Minnesota-VIKINGS'!U3)</f>
        <v>@CAR</v>
      </c>
      <c r="V3" s="3" t="str">
        <f>('Minnesota-VIKINGS'!V3)</f>
        <v>CIN</v>
      </c>
      <c r="W3" s="3" t="str">
        <f>('Minnesota-VIKINGS'!W3)</f>
        <v>@GB</v>
      </c>
      <c r="X3" s="3" t="str">
        <f>('Minnesota-VIKINGS'!X3)</f>
        <v>CHI</v>
      </c>
      <c r="Y3" s="1">
        <f t="shared" si="0"/>
        <v>45</v>
      </c>
      <c r="Z3" s="1">
        <f t="shared" si="1"/>
        <v>4.9497474683058327</v>
      </c>
      <c r="AA3" s="1">
        <f t="shared" si="2"/>
        <v>22.5</v>
      </c>
      <c r="AB3" s="1">
        <f t="shared" si="3"/>
        <v>3.5</v>
      </c>
      <c r="AC3" s="1" t="e">
        <f t="shared" si="4"/>
        <v>#VALUE!</v>
      </c>
      <c r="AD3" s="1" t="e">
        <f t="shared" ref="AD3:AD34" si="7">TREND(H3:S3)</f>
        <v>#VALUE!</v>
      </c>
      <c r="AE3" s="1">
        <f t="shared" si="5"/>
        <v>2</v>
      </c>
      <c r="AF3">
        <f t="shared" si="6"/>
        <v>3.5</v>
      </c>
    </row>
    <row r="4" spans="1:32">
      <c r="A4" s="1" t="str">
        <f>'Minnesota-VIKINGS'!A4</f>
        <v>MIN</v>
      </c>
      <c r="B4" s="3">
        <f>('Minnesota-VIKINGS'!B4)</f>
        <v>0</v>
      </c>
      <c r="C4" s="3">
        <f>('Minnesota-VIKINGS'!C4)</f>
        <v>0</v>
      </c>
      <c r="D4" s="3">
        <f>('Minnesota-VIKINGS'!D4)</f>
        <v>17</v>
      </c>
      <c r="E4" s="3">
        <f>('Minnesota-VIKINGS'!E4)</f>
        <v>20</v>
      </c>
      <c r="F4" s="3">
        <f>('Minnesota-VIKINGS'!F4)</f>
        <v>0</v>
      </c>
      <c r="G4" s="3">
        <f>('Minnesota-VIKINGS'!G4)</f>
        <v>37</v>
      </c>
      <c r="H4" s="3" t="str">
        <f>('Minnesota-VIKINGS'!H4)</f>
        <v>NO</v>
      </c>
      <c r="I4" s="3" t="str">
        <f>('Minnesota-VIKINGS'!I4)</f>
        <v>@PIT</v>
      </c>
      <c r="J4" s="3">
        <f>('Minnesota-VIKINGS'!J4)</f>
        <v>13</v>
      </c>
      <c r="K4" s="3" t="str">
        <f>('Minnesota-VIKINGS'!K4)</f>
        <v>DET</v>
      </c>
      <c r="L4" s="3" t="str">
        <f>('Minnesota-VIKINGS'!L4)</f>
        <v>@CHI</v>
      </c>
      <c r="M4" s="3" t="str">
        <f>('Minnesota-VIKINGS'!M4)</f>
        <v>GB</v>
      </c>
      <c r="N4" s="3" t="str">
        <f>('Minnesota-VIKINGS'!N4)</f>
        <v>BAL</v>
      </c>
      <c r="O4" s="3" t="str">
        <f>('Minnesota-VIKINGS'!O4)</f>
        <v>@CLE</v>
      </c>
      <c r="P4" s="3" t="str">
        <f>('Minnesota-VIKINGS'!P4)</f>
        <v>BYE</v>
      </c>
      <c r="Q4" s="3" t="str">
        <f>('Minnesota-VIKINGS'!Q4)</f>
        <v>@WSH</v>
      </c>
      <c r="R4" s="3" t="str">
        <f>('Minnesota-VIKINGS'!R4)</f>
        <v>LAR</v>
      </c>
      <c r="S4" s="3" t="str">
        <f>('Minnesota-VIKINGS'!S4)</f>
        <v>@DET</v>
      </c>
      <c r="T4" s="3" t="str">
        <f>('Minnesota-VIKINGS'!T4)</f>
        <v>@ATL</v>
      </c>
      <c r="U4" s="3" t="str">
        <f>('Minnesota-VIKINGS'!U4)</f>
        <v>@CAR</v>
      </c>
      <c r="V4" s="3" t="str">
        <f>('Minnesota-VIKINGS'!V4)</f>
        <v>CIN</v>
      </c>
      <c r="W4" s="3" t="str">
        <f>('Minnesota-VIKINGS'!W4)</f>
        <v>@GB</v>
      </c>
      <c r="X4" s="3" t="str">
        <f>('Minnesota-VIKINGS'!X4)</f>
        <v>CHI</v>
      </c>
      <c r="Y4" s="1">
        <f t="shared" si="0"/>
        <v>13</v>
      </c>
      <c r="Z4" s="1" t="e">
        <f t="shared" si="1"/>
        <v>#DIV/0!</v>
      </c>
      <c r="AA4" s="1">
        <f t="shared" si="2"/>
        <v>13</v>
      </c>
      <c r="AB4" s="1">
        <f t="shared" si="3"/>
        <v>0</v>
      </c>
      <c r="AC4" s="1" t="e">
        <f t="shared" si="4"/>
        <v>#VALUE!</v>
      </c>
      <c r="AD4" s="1" t="e">
        <f t="shared" si="7"/>
        <v>#VALUE!</v>
      </c>
      <c r="AE4" s="1">
        <f t="shared" si="5"/>
        <v>1</v>
      </c>
      <c r="AF4">
        <f t="shared" si="6"/>
        <v>0</v>
      </c>
    </row>
    <row r="5" spans="1:32">
      <c r="A5" s="1" t="str">
        <f>'Minnesota-VIKINGS'!A5</f>
        <v>MIN -V</v>
      </c>
      <c r="B5" s="1">
        <f>('Minnesota-VIKINGS'!B5)</f>
        <v>0</v>
      </c>
      <c r="C5" s="1">
        <f>('Minnesota-VIKINGS'!C5)</f>
        <v>0</v>
      </c>
      <c r="D5" s="1">
        <f>('Minnesota-VIKINGS'!D5)</f>
        <v>-17</v>
      </c>
      <c r="E5" s="1">
        <f>('Minnesota-VIKINGS'!E5)</f>
        <v>-20</v>
      </c>
      <c r="F5" s="1">
        <f>('Minnesota-VIKINGS'!F5)</f>
        <v>0</v>
      </c>
      <c r="G5" s="1">
        <f>('Minnesota-VIKINGS'!G5)</f>
        <v>-37</v>
      </c>
      <c r="H5" s="1" t="e">
        <f>('Minnesota-VIKINGS'!H5)</f>
        <v>#VALUE!</v>
      </c>
      <c r="I5" s="1" t="e">
        <f>('Minnesota-VIKINGS'!I5)</f>
        <v>#VALUE!</v>
      </c>
      <c r="J5" s="1" t="e">
        <f>('Minnesota-VIKINGS'!J5)</f>
        <v>#VALUE!</v>
      </c>
      <c r="K5" s="1" t="e">
        <f>('Minnesota-VIKINGS'!K5)</f>
        <v>#VALUE!</v>
      </c>
      <c r="L5" s="1" t="e">
        <f>('Minnesota-VIKINGS'!L5)</f>
        <v>#VALUE!</v>
      </c>
      <c r="M5" s="1" t="e">
        <f>('Minnesota-VIKINGS'!M5)</f>
        <v>#VALUE!</v>
      </c>
      <c r="N5" s="1" t="e">
        <f>('Minnesota-VIKINGS'!N5)</f>
        <v>#VALUE!</v>
      </c>
      <c r="O5" s="1" t="e">
        <f>('Minnesota-VIKINGS'!O5)</f>
        <v>#VALUE!</v>
      </c>
      <c r="P5" s="1" t="e">
        <f>('Minnesota-VIKINGS'!P5)</f>
        <v>#VALUE!</v>
      </c>
      <c r="Q5" s="1" t="e">
        <f>('Minnesota-VIKINGS'!Q5)</f>
        <v>#VALUE!</v>
      </c>
      <c r="R5" s="1" t="e">
        <f>('Minnesota-VIKINGS'!R5)</f>
        <v>#VALUE!</v>
      </c>
      <c r="S5" s="1" t="e">
        <f>('Minnesota-VIKINGS'!S5)</f>
        <v>#VALUE!</v>
      </c>
      <c r="T5" s="1" t="e">
        <f>('Minnesota-VIKINGS'!T5)</f>
        <v>#VALUE!</v>
      </c>
      <c r="U5" s="1" t="e">
        <f>('Minnesota-VIKINGS'!U5)</f>
        <v>#VALUE!</v>
      </c>
      <c r="V5" s="1" t="e">
        <f>('Minnesota-VIKINGS'!V5)</f>
        <v>#VALUE!</v>
      </c>
      <c r="W5" s="1" t="e">
        <f>('Minnesota-VIKINGS'!W5)</f>
        <v>#VALUE!</v>
      </c>
      <c r="X5" s="1" t="e">
        <f>('Minnesota-VIKINGS'!X5)</f>
        <v>#VALUE!</v>
      </c>
      <c r="Y5" s="1" t="e">
        <f t="shared" si="0"/>
        <v>#VALUE!</v>
      </c>
      <c r="Z5" s="1" t="e">
        <f t="shared" si="1"/>
        <v>#VALUE!</v>
      </c>
      <c r="AA5" s="1" t="e">
        <f t="shared" si="2"/>
        <v>#VALUE!</v>
      </c>
      <c r="AB5" s="1" t="e">
        <f t="shared" si="3"/>
        <v>#VALUE!</v>
      </c>
      <c r="AC5" s="1" t="e">
        <f t="shared" si="4"/>
        <v>#VALUE!</v>
      </c>
      <c r="AD5" s="1" t="e">
        <f t="shared" si="7"/>
        <v>#VALUE!</v>
      </c>
      <c r="AE5" s="1">
        <f t="shared" si="5"/>
        <v>0</v>
      </c>
      <c r="AF5" t="e">
        <f t="shared" si="6"/>
        <v>#VALUE!</v>
      </c>
    </row>
    <row r="6" spans="1:32">
      <c r="A6" s="1" t="s">
        <v>177</v>
      </c>
      <c r="B6" s="1">
        <f>('Minnesota-VIKINGS'!B6)</f>
        <v>0</v>
      </c>
      <c r="C6" s="1">
        <f>('Minnesota-VIKINGS'!C6)</f>
        <v>-15</v>
      </c>
      <c r="D6" s="1">
        <f>('Minnesota-VIKINGS'!D6)</f>
        <v>3.5</v>
      </c>
      <c r="E6" s="1">
        <f>('Minnesota-VIKINGS'!E6)</f>
        <v>-4.5</v>
      </c>
      <c r="F6" s="1">
        <f>('Minnesota-VIKINGS'!F6)</f>
        <v>-3.5</v>
      </c>
      <c r="G6" s="1">
        <f>('Minnesota-VIKINGS'!G6)</f>
        <v>-19.5</v>
      </c>
      <c r="H6" s="1">
        <f>('Minnesota-VIKINGS'!H6)</f>
        <v>-3.5</v>
      </c>
      <c r="I6" s="1">
        <f>('Minnesota-VIKINGS'!I6)</f>
        <v>8.5</v>
      </c>
      <c r="J6" s="1" t="str">
        <f>('Minnesota-VIKINGS'!J6)</f>
        <v>TB</v>
      </c>
      <c r="K6" s="1" t="str">
        <f>('Minnesota-VIKINGS'!K6)</f>
        <v>DET</v>
      </c>
      <c r="L6" s="1" t="str">
        <f>('Minnesota-VIKINGS'!L6)</f>
        <v>@CHI</v>
      </c>
      <c r="M6" s="1" t="str">
        <f>('Minnesota-VIKINGS'!M6)</f>
        <v>GB</v>
      </c>
      <c r="N6" s="1" t="str">
        <f>('Minnesota-VIKINGS'!N6)</f>
        <v>BAL</v>
      </c>
      <c r="O6" s="1" t="str">
        <f>('Minnesota-VIKINGS'!O6)</f>
        <v>@CLE</v>
      </c>
      <c r="P6" s="1" t="str">
        <f>('Minnesota-VIKINGS'!P6)</f>
        <v>BYE</v>
      </c>
      <c r="Q6" s="1" t="str">
        <f>('Minnesota-VIKINGS'!Q6)</f>
        <v>@WSH</v>
      </c>
      <c r="R6" s="1" t="str">
        <f>('Minnesota-VIKINGS'!R6)</f>
        <v>LAR</v>
      </c>
      <c r="S6" s="1" t="str">
        <f>('Minnesota-VIKINGS'!S6)</f>
        <v>@DET</v>
      </c>
      <c r="T6" s="1" t="str">
        <f>('Minnesota-VIKINGS'!T6)</f>
        <v>@ATL</v>
      </c>
      <c r="U6" s="1" t="str">
        <f>('Minnesota-VIKINGS'!U6)</f>
        <v>@CAR</v>
      </c>
      <c r="V6" s="1" t="str">
        <f>('Minnesota-VIKINGS'!V6)</f>
        <v>CIN</v>
      </c>
      <c r="W6" s="1" t="str">
        <f>('Minnesota-VIKINGS'!W6)</f>
        <v>@GB</v>
      </c>
      <c r="X6" s="1" t="str">
        <f>('Minnesota-VIKINGS'!X6)</f>
        <v>CHI</v>
      </c>
      <c r="Y6" s="1">
        <f t="shared" si="0"/>
        <v>5</v>
      </c>
      <c r="Z6" s="1">
        <f t="shared" si="1"/>
        <v>8.4852813742385695</v>
      </c>
      <c r="AA6" s="1">
        <f t="shared" si="2"/>
        <v>2.5</v>
      </c>
      <c r="AB6" s="1">
        <f t="shared" si="3"/>
        <v>6</v>
      </c>
      <c r="AC6" s="1" t="e">
        <f t="shared" si="4"/>
        <v>#NUM!</v>
      </c>
      <c r="AD6" s="1" t="e">
        <f t="shared" si="7"/>
        <v>#VALUE!</v>
      </c>
      <c r="AE6" s="1">
        <f t="shared" si="5"/>
        <v>2</v>
      </c>
      <c r="AF6">
        <f t="shared" si="6"/>
        <v>6</v>
      </c>
    </row>
    <row r="7" spans="1:32">
      <c r="A7" s="1" t="str">
        <f>NY_GIANTS!A2</f>
        <v>NYG</v>
      </c>
      <c r="B7" s="1">
        <f>(NY_GIANTS!B2)</f>
        <v>0</v>
      </c>
      <c r="C7" s="1">
        <f>(NY_GIANTS!C2)</f>
        <v>0</v>
      </c>
      <c r="D7" s="1">
        <f>(NY_GIANTS!D2)</f>
        <v>0</v>
      </c>
      <c r="E7" s="1">
        <f>(NY_GIANTS!E2)</f>
        <v>0</v>
      </c>
      <c r="F7" s="1">
        <f>(NY_GIANTS!F2)</f>
        <v>0</v>
      </c>
      <c r="G7" s="1">
        <f>(NY_GIANTS!G2)</f>
        <v>0</v>
      </c>
      <c r="H7" s="1">
        <f>(NY_GIANTS!H2)</f>
        <v>3</v>
      </c>
      <c r="I7" s="1">
        <f>(NY_GIANTS!I2)</f>
        <v>10</v>
      </c>
      <c r="J7" s="1" t="str">
        <f>(NY_GIANTS!J2)</f>
        <v>@PHI</v>
      </c>
      <c r="K7" s="1" t="str">
        <f>(NY_GIANTS!K2)</f>
        <v>@TB</v>
      </c>
      <c r="L7" s="1" t="str">
        <f>(NY_GIANTS!L2)</f>
        <v>LAC</v>
      </c>
      <c r="M7" s="1" t="str">
        <f>(NY_GIANTS!M2)</f>
        <v>@DEN</v>
      </c>
      <c r="N7" s="1" t="str">
        <f>(NY_GIANTS!N2)</f>
        <v>SEA</v>
      </c>
      <c r="O7" s="1" t="str">
        <f>(NY_GIANTS!O2)</f>
        <v>BYE</v>
      </c>
      <c r="P7" s="1" t="str">
        <f>(NY_GIANTS!P2)</f>
        <v>LAR</v>
      </c>
      <c r="Q7" s="1" t="str">
        <f>(NY_GIANTS!Q2)</f>
        <v>@SF</v>
      </c>
      <c r="R7" s="1" t="str">
        <f>(NY_GIANTS!R2)</f>
        <v>KC</v>
      </c>
      <c r="S7" s="1" t="str">
        <f>(NY_GIANTS!S2)</f>
        <v>@WSH</v>
      </c>
      <c r="T7" s="1" t="str">
        <f>(NY_GIANTS!T2)</f>
        <v>@OAK</v>
      </c>
      <c r="U7" s="1" t="str">
        <f>(NY_GIANTS!U2)</f>
        <v>DAL</v>
      </c>
      <c r="V7" s="1" t="str">
        <f>(NY_GIANTS!V2)</f>
        <v>PHI</v>
      </c>
      <c r="W7" s="1" t="str">
        <f>(NY_GIANTS!W2)</f>
        <v>@ARI</v>
      </c>
      <c r="X7" s="1" t="str">
        <f>(NY_GIANTS!X2)</f>
        <v>WSH</v>
      </c>
      <c r="Y7" s="1">
        <f t="shared" si="0"/>
        <v>13</v>
      </c>
      <c r="Z7" s="1">
        <f t="shared" si="1"/>
        <v>4.9497474683058327</v>
      </c>
      <c r="AA7" s="1">
        <f t="shared" si="2"/>
        <v>6.5</v>
      </c>
      <c r="AB7" s="1">
        <f t="shared" si="3"/>
        <v>3.5</v>
      </c>
      <c r="AC7" s="1" t="e">
        <f t="shared" si="4"/>
        <v>#VALUE!</v>
      </c>
      <c r="AD7" s="1" t="e">
        <f t="shared" si="7"/>
        <v>#VALUE!</v>
      </c>
      <c r="AE7" s="1">
        <f t="shared" si="5"/>
        <v>2</v>
      </c>
      <c r="AF7">
        <f t="shared" si="6"/>
        <v>3.5</v>
      </c>
    </row>
    <row r="8" spans="1:32">
      <c r="A8" s="1" t="str">
        <f>NY_GIANTS!A3</f>
        <v>NYG</v>
      </c>
      <c r="B8" s="1">
        <f>(NY_GIANTS!B3)</f>
        <v>0</v>
      </c>
      <c r="C8" s="1">
        <f>(NY_GIANTS!C3)</f>
        <v>0</v>
      </c>
      <c r="D8" s="1">
        <f>(NY_GIANTS!D3)</f>
        <v>0</v>
      </c>
      <c r="E8" s="1">
        <f>(NY_GIANTS!E3)</f>
        <v>0</v>
      </c>
      <c r="F8" s="1">
        <f>(NY_GIANTS!F3)</f>
        <v>0</v>
      </c>
      <c r="G8" s="1">
        <f>(NY_GIANTS!G3)</f>
        <v>0</v>
      </c>
      <c r="H8" s="1">
        <f>(NY_GIANTS!H3)</f>
        <v>19</v>
      </c>
      <c r="I8" s="1">
        <f>(NY_GIANTS!I3)</f>
        <v>24</v>
      </c>
      <c r="J8" s="1" t="str">
        <f>(NY_GIANTS!J3)</f>
        <v>@PHI</v>
      </c>
      <c r="K8" s="1" t="str">
        <f>(NY_GIANTS!K3)</f>
        <v>@TB</v>
      </c>
      <c r="L8" s="1" t="str">
        <f>(NY_GIANTS!L3)</f>
        <v>LAC</v>
      </c>
      <c r="M8" s="1" t="str">
        <f>(NY_GIANTS!M3)</f>
        <v>@DEN</v>
      </c>
      <c r="N8" s="1" t="str">
        <f>(NY_GIANTS!N3)</f>
        <v>SEA</v>
      </c>
      <c r="O8" s="1" t="str">
        <f>(NY_GIANTS!O3)</f>
        <v>BYE</v>
      </c>
      <c r="P8" s="1" t="str">
        <f>(NY_GIANTS!P3)</f>
        <v>LAR</v>
      </c>
      <c r="Q8" s="1" t="str">
        <f>(NY_GIANTS!Q3)</f>
        <v>@SF</v>
      </c>
      <c r="R8" s="1" t="str">
        <f>(NY_GIANTS!R3)</f>
        <v>KC</v>
      </c>
      <c r="S8" s="1" t="str">
        <f>(NY_GIANTS!S3)</f>
        <v>@WSH</v>
      </c>
      <c r="T8" s="1" t="str">
        <f>(NY_GIANTS!T3)</f>
        <v>@OAK</v>
      </c>
      <c r="U8" s="1" t="str">
        <f>(NY_GIANTS!U3)</f>
        <v>DAL</v>
      </c>
      <c r="V8" s="1" t="str">
        <f>(NY_GIANTS!V3)</f>
        <v>PHI</v>
      </c>
      <c r="W8" s="1" t="str">
        <f>(NY_GIANTS!W3)</f>
        <v>@ARI</v>
      </c>
      <c r="X8" s="1" t="str">
        <f>(NY_GIANTS!X3)</f>
        <v>WSH</v>
      </c>
      <c r="Y8" s="1">
        <f t="shared" si="0"/>
        <v>43</v>
      </c>
      <c r="Z8" s="1">
        <f t="shared" si="1"/>
        <v>3.5355339059327378</v>
      </c>
      <c r="AA8" s="1">
        <f t="shared" si="2"/>
        <v>21.5</v>
      </c>
      <c r="AB8" s="1">
        <f t="shared" si="3"/>
        <v>2.5</v>
      </c>
      <c r="AC8" s="1" t="e">
        <f t="shared" si="4"/>
        <v>#VALUE!</v>
      </c>
      <c r="AD8" s="1" t="e">
        <f t="shared" si="7"/>
        <v>#VALUE!</v>
      </c>
      <c r="AE8" s="1">
        <f t="shared" si="5"/>
        <v>2</v>
      </c>
      <c r="AF8">
        <f t="shared" si="6"/>
        <v>2.5</v>
      </c>
    </row>
    <row r="9" spans="1:32">
      <c r="A9" s="1" t="str">
        <f>NY_GIANTS!A4</f>
        <v>NYG</v>
      </c>
      <c r="B9" s="3">
        <f>(NY_GIANTS!B4)</f>
        <v>0</v>
      </c>
      <c r="C9" s="3">
        <f>(NY_GIANTS!C4)</f>
        <v>0</v>
      </c>
      <c r="D9" s="3">
        <f>(NY_GIANTS!D4)</f>
        <v>0</v>
      </c>
      <c r="E9" s="3">
        <f>(NY_GIANTS!E4)</f>
        <v>0</v>
      </c>
      <c r="F9" s="3">
        <f>(NY_GIANTS!F4)</f>
        <v>0</v>
      </c>
      <c r="G9" s="3">
        <f>(NY_GIANTS!G4)</f>
        <v>0</v>
      </c>
      <c r="H9" s="3" t="str">
        <f>(NY_GIANTS!H4)</f>
        <v>@DAL</v>
      </c>
      <c r="I9" s="3" t="str">
        <f>(NY_GIANTS!I4)</f>
        <v>DET</v>
      </c>
      <c r="J9" s="3">
        <f>(NY_GIANTS!J4)</f>
        <v>14.2</v>
      </c>
      <c r="K9" s="3" t="str">
        <f>(NY_GIANTS!K4)</f>
        <v>@TB</v>
      </c>
      <c r="L9" s="3" t="str">
        <f>(NY_GIANTS!L4)</f>
        <v>LAC</v>
      </c>
      <c r="M9" s="3" t="str">
        <f>(NY_GIANTS!M4)</f>
        <v>@DEN</v>
      </c>
      <c r="N9" s="3" t="str">
        <f>(NY_GIANTS!N4)</f>
        <v>SEA</v>
      </c>
      <c r="O9" s="3" t="str">
        <f>(NY_GIANTS!O4)</f>
        <v>BYE</v>
      </c>
      <c r="P9" s="3" t="str">
        <f>(NY_GIANTS!P4)</f>
        <v>LAR</v>
      </c>
      <c r="Q9" s="3" t="str">
        <f>(NY_GIANTS!Q4)</f>
        <v>@SF</v>
      </c>
      <c r="R9" s="3" t="str">
        <f>(NY_GIANTS!R4)</f>
        <v>KC</v>
      </c>
      <c r="S9" s="3" t="str">
        <f>(NY_GIANTS!S4)</f>
        <v>@WSH</v>
      </c>
      <c r="T9" s="3" t="str">
        <f>(NY_GIANTS!T4)</f>
        <v>@OAK</v>
      </c>
      <c r="U9" s="3" t="str">
        <f>(NY_GIANTS!U4)</f>
        <v>DAL</v>
      </c>
      <c r="V9" s="3" t="str">
        <f>(NY_GIANTS!V4)</f>
        <v>PHI</v>
      </c>
      <c r="W9" s="3" t="str">
        <f>(NY_GIANTS!W4)</f>
        <v>@ARI</v>
      </c>
      <c r="X9" s="3" t="str">
        <f>(NY_GIANTS!X4)</f>
        <v>WSH</v>
      </c>
      <c r="Y9" s="1">
        <f t="shared" si="0"/>
        <v>14.2</v>
      </c>
      <c r="Z9" s="1" t="e">
        <f t="shared" si="1"/>
        <v>#DIV/0!</v>
      </c>
      <c r="AA9" s="1">
        <f t="shared" si="2"/>
        <v>14.2</v>
      </c>
      <c r="AB9" s="1">
        <f t="shared" si="3"/>
        <v>0</v>
      </c>
      <c r="AC9" s="1" t="e">
        <f t="shared" si="4"/>
        <v>#VALUE!</v>
      </c>
      <c r="AD9" s="1" t="e">
        <f t="shared" si="7"/>
        <v>#VALUE!</v>
      </c>
      <c r="AE9" s="1">
        <f t="shared" si="5"/>
        <v>1</v>
      </c>
      <c r="AF9">
        <f t="shared" si="6"/>
        <v>0</v>
      </c>
    </row>
    <row r="10" spans="1:32">
      <c r="A10" s="1" t="str">
        <f>NY_GIANTS!A5</f>
        <v>NYG-V</v>
      </c>
      <c r="B10" s="1">
        <f>(NY_GIANTS!B5)</f>
        <v>0</v>
      </c>
      <c r="C10" s="1">
        <f>(NY_GIANTS!C5)</f>
        <v>0</v>
      </c>
      <c r="D10" s="1">
        <f>(NY_GIANTS!D5)</f>
        <v>0</v>
      </c>
      <c r="E10" s="1">
        <f>(NY_GIANTS!E5)</f>
        <v>0</v>
      </c>
      <c r="F10" s="1">
        <f>(NY_GIANTS!F5)</f>
        <v>0</v>
      </c>
      <c r="G10" s="1">
        <f>(NY_GIANTS!G5)</f>
        <v>0</v>
      </c>
      <c r="H10" s="1" t="e">
        <f>(NY_GIANTS!H5)</f>
        <v>#VALUE!</v>
      </c>
      <c r="I10" s="1" t="e">
        <f>(NY_GIANTS!I5)</f>
        <v>#VALUE!</v>
      </c>
      <c r="J10" s="1" t="e">
        <f>(NY_GIANTS!J5)</f>
        <v>#VALUE!</v>
      </c>
      <c r="K10" s="1" t="e">
        <f>(NY_GIANTS!K5)</f>
        <v>#VALUE!</v>
      </c>
      <c r="L10" s="1" t="e">
        <f>(NY_GIANTS!L5)</f>
        <v>#VALUE!</v>
      </c>
      <c r="M10" s="1" t="e">
        <f>(NY_GIANTS!M5)</f>
        <v>#VALUE!</v>
      </c>
      <c r="N10" s="1" t="e">
        <f>(NY_GIANTS!N5)</f>
        <v>#VALUE!</v>
      </c>
      <c r="O10" s="1" t="e">
        <f>(NY_GIANTS!O5)</f>
        <v>#VALUE!</v>
      </c>
      <c r="P10" s="1" t="e">
        <f>(NY_GIANTS!P5)</f>
        <v>#VALUE!</v>
      </c>
      <c r="Q10" s="1" t="e">
        <f>(NY_GIANTS!Q5)</f>
        <v>#VALUE!</v>
      </c>
      <c r="R10" s="1" t="e">
        <f>(NY_GIANTS!R5)</f>
        <v>#VALUE!</v>
      </c>
      <c r="S10" s="1" t="e">
        <f>(NY_GIANTS!S5)</f>
        <v>#VALUE!</v>
      </c>
      <c r="T10" s="1" t="e">
        <f>(NY_GIANTS!T5)</f>
        <v>#VALUE!</v>
      </c>
      <c r="U10" s="1" t="e">
        <f>(NY_GIANTS!U5)</f>
        <v>#VALUE!</v>
      </c>
      <c r="V10" s="1" t="e">
        <f>(NY_GIANTS!V5)</f>
        <v>#VALUE!</v>
      </c>
      <c r="W10" s="1" t="e">
        <f>(NY_GIANTS!W5)</f>
        <v>#VALUE!</v>
      </c>
      <c r="X10" s="1" t="e">
        <f>(NY_GIANTS!X5)</f>
        <v>#VALUE!</v>
      </c>
      <c r="Y10" s="1" t="e">
        <f t="shared" si="0"/>
        <v>#VALUE!</v>
      </c>
      <c r="Z10" s="1" t="e">
        <f t="shared" si="1"/>
        <v>#VALUE!</v>
      </c>
      <c r="AA10" s="1" t="e">
        <f t="shared" si="2"/>
        <v>#VALUE!</v>
      </c>
      <c r="AB10" s="1" t="e">
        <f t="shared" si="3"/>
        <v>#VALUE!</v>
      </c>
      <c r="AC10" s="1" t="e">
        <f t="shared" si="4"/>
        <v>#VALUE!</v>
      </c>
      <c r="AD10" s="1" t="e">
        <f t="shared" si="7"/>
        <v>#VALUE!</v>
      </c>
      <c r="AE10" s="1">
        <f t="shared" si="5"/>
        <v>0</v>
      </c>
      <c r="AF10" t="e">
        <f t="shared" si="6"/>
        <v>#VALUE!</v>
      </c>
    </row>
    <row r="11" spans="1:32">
      <c r="A11" s="1" t="str">
        <f>NY_GIANTS!A6</f>
        <v>NYG</v>
      </c>
      <c r="B11" s="3">
        <f>(NY_GIANTS!B6)</f>
        <v>0</v>
      </c>
      <c r="C11" s="3">
        <f>(NY_GIANTS!C6)</f>
        <v>0</v>
      </c>
      <c r="D11" s="3">
        <f>(NY_GIANTS!D6)</f>
        <v>0</v>
      </c>
      <c r="E11" s="3">
        <f>(NY_GIANTS!E6)</f>
        <v>0</v>
      </c>
      <c r="F11" s="3">
        <f>(NY_GIANTS!F6)</f>
        <v>0</v>
      </c>
      <c r="G11" s="3">
        <f>(NY_GIANTS!G6)</f>
        <v>0</v>
      </c>
      <c r="H11" s="3">
        <f>(NY_GIANTS!H6)</f>
        <v>4</v>
      </c>
      <c r="I11" s="3">
        <f>(NY_GIANTS!I6)</f>
        <v>-3</v>
      </c>
      <c r="J11" s="3" t="str">
        <f>(NY_GIANTS!J6)</f>
        <v>@PHI</v>
      </c>
      <c r="K11" s="3" t="str">
        <f>(NY_GIANTS!K6)</f>
        <v>@TB</v>
      </c>
      <c r="L11" s="3" t="str">
        <f>(NY_GIANTS!L6)</f>
        <v>LAC</v>
      </c>
      <c r="M11" s="3" t="str">
        <f>(NY_GIANTS!M6)</f>
        <v>@DEN</v>
      </c>
      <c r="N11" s="3" t="str">
        <f>(NY_GIANTS!N6)</f>
        <v>SEA</v>
      </c>
      <c r="O11" s="3" t="str">
        <f>(NY_GIANTS!O6)</f>
        <v>BYE</v>
      </c>
      <c r="P11" s="3" t="str">
        <f>(NY_GIANTS!P6)</f>
        <v>LAR</v>
      </c>
      <c r="Q11" s="3" t="str">
        <f>(NY_GIANTS!Q6)</f>
        <v>@SF</v>
      </c>
      <c r="R11" s="3" t="str">
        <f>(NY_GIANTS!R6)</f>
        <v>KC</v>
      </c>
      <c r="S11" s="3" t="str">
        <f>(NY_GIANTS!S6)</f>
        <v>@WSH</v>
      </c>
      <c r="T11" s="3" t="str">
        <f>(NY_GIANTS!T6)</f>
        <v>@OAK</v>
      </c>
      <c r="U11" s="3" t="str">
        <f>(NY_GIANTS!U6)</f>
        <v>DAL</v>
      </c>
      <c r="V11" s="3" t="str">
        <f>(NY_GIANTS!V6)</f>
        <v>PHI</v>
      </c>
      <c r="W11" s="3" t="str">
        <f>(NY_GIANTS!W6)</f>
        <v>@ARI</v>
      </c>
      <c r="X11" s="3" t="str">
        <f>(NY_GIANTS!X6)</f>
        <v>WSH</v>
      </c>
      <c r="Y11" s="1">
        <f t="shared" si="0"/>
        <v>1</v>
      </c>
      <c r="Z11" s="1">
        <f t="shared" si="1"/>
        <v>4.9497474683058327</v>
      </c>
      <c r="AA11" s="1">
        <f t="shared" si="2"/>
        <v>0.5</v>
      </c>
      <c r="AB11" s="1">
        <f t="shared" si="3"/>
        <v>3.5</v>
      </c>
      <c r="AC11" s="1" t="e">
        <f t="shared" si="4"/>
        <v>#NUM!</v>
      </c>
      <c r="AD11" s="1" t="e">
        <f t="shared" si="7"/>
        <v>#VALUE!</v>
      </c>
      <c r="AE11" s="1">
        <f t="shared" si="5"/>
        <v>2</v>
      </c>
      <c r="AF11">
        <f t="shared" si="6"/>
        <v>3.5</v>
      </c>
    </row>
    <row r="12" spans="1:32">
      <c r="A12" s="1" t="str">
        <f>'Buffalo-Bills'!A2</f>
        <v>BUF</v>
      </c>
      <c r="B12" s="1">
        <f>('Buffalo-Bills'!B2)</f>
        <v>0</v>
      </c>
      <c r="C12" s="1">
        <f>('Buffalo-Bills'!C2)</f>
        <v>0</v>
      </c>
      <c r="D12" s="1">
        <f>('Buffalo-Bills'!D2)</f>
        <v>0</v>
      </c>
      <c r="E12" s="1">
        <f>('Buffalo-Bills'!E2)</f>
        <v>0</v>
      </c>
      <c r="F12" s="1">
        <f>('Buffalo-Bills'!F2)</f>
        <v>0</v>
      </c>
      <c r="G12" s="1">
        <f>('Buffalo-Bills'!G2)</f>
        <v>0</v>
      </c>
      <c r="H12" s="1">
        <f>('Buffalo-Bills'!H2)</f>
        <v>21</v>
      </c>
      <c r="I12" s="1">
        <f>('Buffalo-Bills'!I2)</f>
        <v>3</v>
      </c>
      <c r="J12" s="1" t="str">
        <f>('Buffalo-Bills'!J2)</f>
        <v>DEN</v>
      </c>
      <c r="K12" s="1" t="str">
        <f>('Buffalo-Bills'!K2)</f>
        <v>@ATL</v>
      </c>
      <c r="L12" s="1" t="str">
        <f>('Buffalo-Bills'!L2)</f>
        <v>@CIN</v>
      </c>
      <c r="M12" s="1" t="str">
        <f>('Buffalo-Bills'!M2)</f>
        <v>BYE</v>
      </c>
      <c r="N12" s="1" t="str">
        <f>('Buffalo-Bills'!N2)</f>
        <v>TB</v>
      </c>
      <c r="O12" s="1" t="str">
        <f>('Buffalo-Bills'!O2)</f>
        <v>OAK</v>
      </c>
      <c r="P12" s="1" t="str">
        <f>('Buffalo-Bills'!P2)</f>
        <v>@NYJ</v>
      </c>
      <c r="Q12" s="1" t="str">
        <f>('Buffalo-Bills'!Q2)</f>
        <v>NO</v>
      </c>
      <c r="R12" s="1" t="str">
        <f>('Buffalo-Bills'!R2)</f>
        <v>@LAC</v>
      </c>
      <c r="S12" s="1" t="str">
        <f>('Buffalo-Bills'!S2)</f>
        <v>@KC</v>
      </c>
      <c r="T12" s="1" t="str">
        <f>('Buffalo-Bills'!T2)</f>
        <v>NE</v>
      </c>
      <c r="U12" s="1" t="str">
        <f>('Buffalo-Bills'!U2)</f>
        <v>IND</v>
      </c>
      <c r="V12" s="1" t="str">
        <f>('Buffalo-Bills'!V2)</f>
        <v>MIA</v>
      </c>
      <c r="W12" s="1" t="str">
        <f>('Buffalo-Bills'!W2)</f>
        <v>@NE</v>
      </c>
      <c r="X12" s="1" t="str">
        <f>('Buffalo-Bills'!X2)</f>
        <v>@MIA</v>
      </c>
      <c r="Y12" s="1">
        <f t="shared" si="0"/>
        <v>24</v>
      </c>
      <c r="Z12" s="1">
        <f t="shared" si="1"/>
        <v>12.727922061357855</v>
      </c>
      <c r="AA12" s="1">
        <f t="shared" si="2"/>
        <v>12</v>
      </c>
      <c r="AB12" s="1">
        <f t="shared" si="3"/>
        <v>9</v>
      </c>
      <c r="AC12" s="1" t="e">
        <f t="shared" si="4"/>
        <v>#VALUE!</v>
      </c>
      <c r="AD12" s="1" t="e">
        <f t="shared" si="7"/>
        <v>#VALUE!</v>
      </c>
      <c r="AE12" s="1">
        <f t="shared" si="5"/>
        <v>2</v>
      </c>
      <c r="AF12">
        <f t="shared" si="6"/>
        <v>9</v>
      </c>
    </row>
    <row r="13" spans="1:32">
      <c r="A13" s="1" t="str">
        <f>'Buffalo-Bills'!A3</f>
        <v>BUF</v>
      </c>
      <c r="B13" s="1">
        <f>('Buffalo-Bills'!B3)</f>
        <v>0</v>
      </c>
      <c r="C13" s="1">
        <f>('Buffalo-Bills'!C3)</f>
        <v>0</v>
      </c>
      <c r="D13" s="1">
        <f>('Buffalo-Bills'!D3)</f>
        <v>0</v>
      </c>
      <c r="E13" s="1">
        <f>('Buffalo-Bills'!E3)</f>
        <v>0</v>
      </c>
      <c r="F13" s="1">
        <f>('Buffalo-Bills'!F3)</f>
        <v>0</v>
      </c>
      <c r="G13" s="1">
        <f>('Buffalo-Bills'!G3)</f>
        <v>0</v>
      </c>
      <c r="H13" s="1">
        <f>('Buffalo-Bills'!H3)</f>
        <v>12</v>
      </c>
      <c r="I13" s="1">
        <f>('Buffalo-Bills'!I3)</f>
        <v>9</v>
      </c>
      <c r="J13" s="1" t="str">
        <f>('Buffalo-Bills'!J3)</f>
        <v>DEN</v>
      </c>
      <c r="K13" s="1" t="str">
        <f>('Buffalo-Bills'!K3)</f>
        <v>@ATL</v>
      </c>
      <c r="L13" s="1" t="str">
        <f>('Buffalo-Bills'!L3)</f>
        <v>@CIN</v>
      </c>
      <c r="M13" s="1" t="str">
        <f>('Buffalo-Bills'!M3)</f>
        <v>BYE</v>
      </c>
      <c r="N13" s="1" t="str">
        <f>('Buffalo-Bills'!N3)</f>
        <v>TB</v>
      </c>
      <c r="O13" s="1" t="str">
        <f>('Buffalo-Bills'!O3)</f>
        <v>OAK</v>
      </c>
      <c r="P13" s="1" t="str">
        <f>('Buffalo-Bills'!P3)</f>
        <v>@NYJ</v>
      </c>
      <c r="Q13" s="1" t="str">
        <f>('Buffalo-Bills'!Q3)</f>
        <v>NO</v>
      </c>
      <c r="R13" s="1" t="str">
        <f>('Buffalo-Bills'!R3)</f>
        <v>@LAC</v>
      </c>
      <c r="S13" s="1" t="str">
        <f>('Buffalo-Bills'!S3)</f>
        <v>@KC</v>
      </c>
      <c r="T13" s="1" t="str">
        <f>('Buffalo-Bills'!T3)</f>
        <v>NE</v>
      </c>
      <c r="U13" s="1" t="str">
        <f>('Buffalo-Bills'!U3)</f>
        <v>IND</v>
      </c>
      <c r="V13" s="1" t="str">
        <f>('Buffalo-Bills'!V3)</f>
        <v>MIA</v>
      </c>
      <c r="W13" s="1" t="str">
        <f>('Buffalo-Bills'!W3)</f>
        <v>@NE</v>
      </c>
      <c r="X13" s="1" t="str">
        <f>('Buffalo-Bills'!X3)</f>
        <v>@MIA</v>
      </c>
      <c r="Y13" s="1">
        <f t="shared" si="0"/>
        <v>21</v>
      </c>
      <c r="Z13" s="1">
        <f t="shared" si="1"/>
        <v>2.1213203435596424</v>
      </c>
      <c r="AA13" s="1">
        <f t="shared" si="2"/>
        <v>10.5</v>
      </c>
      <c r="AB13" s="1">
        <f t="shared" si="3"/>
        <v>1.5</v>
      </c>
      <c r="AC13" s="1" t="e">
        <f t="shared" si="4"/>
        <v>#VALUE!</v>
      </c>
      <c r="AD13" s="1" t="e">
        <f t="shared" si="7"/>
        <v>#VALUE!</v>
      </c>
      <c r="AE13" s="1">
        <f t="shared" si="5"/>
        <v>2</v>
      </c>
      <c r="AF13">
        <f t="shared" si="6"/>
        <v>1.5</v>
      </c>
    </row>
    <row r="14" spans="1:32">
      <c r="A14" s="1" t="str">
        <f>'Buffalo-Bills'!A4</f>
        <v>BUF</v>
      </c>
      <c r="B14" s="1">
        <f>('Buffalo-Bills'!B4)</f>
        <v>0</v>
      </c>
      <c r="C14" s="1">
        <f>('Buffalo-Bills'!C4)</f>
        <v>0</v>
      </c>
      <c r="D14" s="1">
        <f>('Buffalo-Bills'!D4)</f>
        <v>0</v>
      </c>
      <c r="E14" s="1">
        <f>('Buffalo-Bills'!E4)</f>
        <v>0</v>
      </c>
      <c r="F14" s="1">
        <f>('Buffalo-Bills'!F4)</f>
        <v>0</v>
      </c>
      <c r="G14" s="1">
        <f>('Buffalo-Bills'!G4)</f>
        <v>0</v>
      </c>
      <c r="H14" s="1" t="str">
        <f>('Buffalo-Bills'!H4)</f>
        <v>NYJ</v>
      </c>
      <c r="I14" s="1" t="str">
        <f>('Buffalo-Bills'!I4)</f>
        <v>@CAR</v>
      </c>
      <c r="J14" s="1">
        <f>('Buffalo-Bills'!J4)</f>
        <v>15</v>
      </c>
      <c r="K14" s="1" t="str">
        <f>('Buffalo-Bills'!K4)</f>
        <v>@ATL</v>
      </c>
      <c r="L14" s="1" t="str">
        <f>('Buffalo-Bills'!L4)</f>
        <v>@CIN</v>
      </c>
      <c r="M14" s="1" t="str">
        <f>('Buffalo-Bills'!M4)</f>
        <v>BYE</v>
      </c>
      <c r="N14" s="1" t="str">
        <f>('Buffalo-Bills'!N4)</f>
        <v>TB</v>
      </c>
      <c r="O14" s="1" t="str">
        <f>('Buffalo-Bills'!O4)</f>
        <v>OAK</v>
      </c>
      <c r="P14" s="1" t="str">
        <f>('Buffalo-Bills'!P4)</f>
        <v>@NYJ</v>
      </c>
      <c r="Q14" s="1" t="str">
        <f>('Buffalo-Bills'!Q4)</f>
        <v>NO</v>
      </c>
      <c r="R14" s="1" t="str">
        <f>('Buffalo-Bills'!R4)</f>
        <v>@LAC</v>
      </c>
      <c r="S14" s="1" t="str">
        <f>('Buffalo-Bills'!S4)</f>
        <v>@KC</v>
      </c>
      <c r="T14" s="1" t="str">
        <f>('Buffalo-Bills'!T4)</f>
        <v>NE</v>
      </c>
      <c r="U14" s="1" t="str">
        <f>('Buffalo-Bills'!U4)</f>
        <v>IND</v>
      </c>
      <c r="V14" s="1" t="str">
        <f>('Buffalo-Bills'!V4)</f>
        <v>MIA</v>
      </c>
      <c r="W14" s="1" t="str">
        <f>('Buffalo-Bills'!W4)</f>
        <v>@NE</v>
      </c>
      <c r="X14" s="1" t="str">
        <f>('Buffalo-Bills'!X4)</f>
        <v>@MIA</v>
      </c>
      <c r="Y14" s="1">
        <f t="shared" si="0"/>
        <v>15</v>
      </c>
      <c r="Z14" s="1" t="e">
        <f t="shared" si="1"/>
        <v>#DIV/0!</v>
      </c>
      <c r="AA14" s="1">
        <f t="shared" si="2"/>
        <v>15</v>
      </c>
      <c r="AB14" s="1">
        <f t="shared" si="3"/>
        <v>0</v>
      </c>
      <c r="AC14" s="1" t="e">
        <f t="shared" si="4"/>
        <v>#VALUE!</v>
      </c>
      <c r="AD14" s="1" t="e">
        <f t="shared" si="7"/>
        <v>#VALUE!</v>
      </c>
      <c r="AE14" s="1">
        <f t="shared" si="5"/>
        <v>1</v>
      </c>
      <c r="AF14">
        <f t="shared" si="6"/>
        <v>0</v>
      </c>
    </row>
    <row r="15" spans="1:32">
      <c r="A15" s="1" t="str">
        <f>'Buffalo-Bills'!A5</f>
        <v>BUF_V</v>
      </c>
      <c r="B15" s="1">
        <f>('Buffalo-Bills'!B5)</f>
        <v>0</v>
      </c>
      <c r="C15" s="1">
        <f>('Buffalo-Bills'!C5)</f>
        <v>0</v>
      </c>
      <c r="D15" s="1">
        <f>('Buffalo-Bills'!D5)</f>
        <v>0</v>
      </c>
      <c r="E15" s="1">
        <f>('Buffalo-Bills'!E5)</f>
        <v>0</v>
      </c>
      <c r="F15" s="1">
        <f>('Buffalo-Bills'!F5)</f>
        <v>0</v>
      </c>
      <c r="G15" s="1">
        <f>('Buffalo-Bills'!G5)</f>
        <v>0</v>
      </c>
      <c r="H15" s="1" t="e">
        <f>('Buffalo-Bills'!H5)</f>
        <v>#VALUE!</v>
      </c>
      <c r="I15" s="1" t="e">
        <f>('Buffalo-Bills'!I5)</f>
        <v>#VALUE!</v>
      </c>
      <c r="J15" s="1" t="e">
        <f>('Buffalo-Bills'!J5)</f>
        <v>#VALUE!</v>
      </c>
      <c r="K15" s="1" t="e">
        <f>('Buffalo-Bills'!K5)</f>
        <v>#VALUE!</v>
      </c>
      <c r="L15" s="1" t="e">
        <f>('Buffalo-Bills'!L5)</f>
        <v>#VALUE!</v>
      </c>
      <c r="M15" s="1" t="e">
        <f>('Buffalo-Bills'!M5)</f>
        <v>#VALUE!</v>
      </c>
      <c r="N15" s="1" t="e">
        <f>('Buffalo-Bills'!N5)</f>
        <v>#VALUE!</v>
      </c>
      <c r="O15" s="1" t="e">
        <f>('Buffalo-Bills'!O5)</f>
        <v>#VALUE!</v>
      </c>
      <c r="P15" s="1" t="e">
        <f>('Buffalo-Bills'!P5)</f>
        <v>#VALUE!</v>
      </c>
      <c r="Q15" s="1" t="e">
        <f>('Buffalo-Bills'!Q5)</f>
        <v>#VALUE!</v>
      </c>
      <c r="R15" s="1" t="e">
        <f>('Buffalo-Bills'!R5)</f>
        <v>#VALUE!</v>
      </c>
      <c r="S15" s="1" t="e">
        <f>('Buffalo-Bills'!S5)</f>
        <v>#VALUE!</v>
      </c>
      <c r="T15" s="1" t="e">
        <f>('Buffalo-Bills'!T5)</f>
        <v>#VALUE!</v>
      </c>
      <c r="U15" s="1" t="e">
        <f>('Buffalo-Bills'!U5)</f>
        <v>#VALUE!</v>
      </c>
      <c r="V15" s="1" t="e">
        <f>('Buffalo-Bills'!V5)</f>
        <v>#VALUE!</v>
      </c>
      <c r="W15" s="1" t="e">
        <f>('Buffalo-Bills'!W5)</f>
        <v>#VALUE!</v>
      </c>
      <c r="X15" s="1" t="e">
        <f>('Buffalo-Bills'!X5)</f>
        <v>#VALUE!</v>
      </c>
      <c r="Y15" s="1" t="e">
        <f t="shared" si="0"/>
        <v>#VALUE!</v>
      </c>
      <c r="Z15" s="1" t="e">
        <f t="shared" si="1"/>
        <v>#VALUE!</v>
      </c>
      <c r="AA15" s="1" t="e">
        <f t="shared" si="2"/>
        <v>#VALUE!</v>
      </c>
      <c r="AB15" s="1" t="e">
        <f t="shared" si="3"/>
        <v>#VALUE!</v>
      </c>
      <c r="AC15" s="1" t="e">
        <f t="shared" si="4"/>
        <v>#VALUE!</v>
      </c>
      <c r="AD15" s="1" t="e">
        <f t="shared" si="7"/>
        <v>#VALUE!</v>
      </c>
      <c r="AE15" s="1">
        <f t="shared" si="5"/>
        <v>0</v>
      </c>
      <c r="AF15" t="e">
        <f t="shared" si="6"/>
        <v>#VALUE!</v>
      </c>
    </row>
    <row r="16" spans="1:32">
      <c r="A16" s="1" t="str">
        <f>'Buffalo-Bills'!A6</f>
        <v>BUF</v>
      </c>
      <c r="B16" s="1">
        <f>('Buffalo-Bills'!B6)</f>
        <v>0</v>
      </c>
      <c r="C16" s="1">
        <f>('Buffalo-Bills'!C6)</f>
        <v>0</v>
      </c>
      <c r="D16" s="1">
        <f>('Buffalo-Bills'!D6)</f>
        <v>0</v>
      </c>
      <c r="E16" s="1">
        <f>('Buffalo-Bills'!E6)</f>
        <v>0</v>
      </c>
      <c r="F16" s="1">
        <f>('Buffalo-Bills'!F6)</f>
        <v>0</v>
      </c>
      <c r="G16" s="1">
        <f>('Buffalo-Bills'!G6)</f>
        <v>0</v>
      </c>
      <c r="H16" s="1">
        <f>('Buffalo-Bills'!H6)</f>
        <v>-9.5</v>
      </c>
      <c r="I16" s="1">
        <f>('Buffalo-Bills'!I6)</f>
        <v>6.5</v>
      </c>
      <c r="J16" s="1" t="str">
        <f>('Buffalo-Bills'!J6)</f>
        <v>DEN</v>
      </c>
      <c r="K16" s="1" t="str">
        <f>('Buffalo-Bills'!K6)</f>
        <v>@ATL</v>
      </c>
      <c r="L16" s="1" t="str">
        <f>('Buffalo-Bills'!L6)</f>
        <v>@CIN</v>
      </c>
      <c r="M16" s="1" t="str">
        <f>('Buffalo-Bills'!M6)</f>
        <v>BYE</v>
      </c>
      <c r="N16" s="1" t="str">
        <f>('Buffalo-Bills'!N6)</f>
        <v>TB</v>
      </c>
      <c r="O16" s="1" t="str">
        <f>('Buffalo-Bills'!O6)</f>
        <v>OAK</v>
      </c>
      <c r="P16" s="1" t="str">
        <f>('Buffalo-Bills'!P6)</f>
        <v>@NYJ</v>
      </c>
      <c r="Q16" s="1" t="str">
        <f>('Buffalo-Bills'!Q6)</f>
        <v>NO</v>
      </c>
      <c r="R16" s="1" t="str">
        <f>('Buffalo-Bills'!R6)</f>
        <v>@LAC</v>
      </c>
      <c r="S16" s="1" t="str">
        <f>('Buffalo-Bills'!S6)</f>
        <v>@KC</v>
      </c>
      <c r="T16" s="1" t="str">
        <f>('Buffalo-Bills'!T6)</f>
        <v>NE</v>
      </c>
      <c r="U16" s="1" t="str">
        <f>('Buffalo-Bills'!U6)</f>
        <v>IND</v>
      </c>
      <c r="V16" s="1" t="str">
        <f>('Buffalo-Bills'!V6)</f>
        <v>MIA</v>
      </c>
      <c r="W16" s="1" t="str">
        <f>('Buffalo-Bills'!W6)</f>
        <v>@NE</v>
      </c>
      <c r="X16" s="1" t="str">
        <f>('Buffalo-Bills'!X6)</f>
        <v>@MIA</v>
      </c>
      <c r="Y16" s="1">
        <f t="shared" si="0"/>
        <v>-3</v>
      </c>
      <c r="Z16" s="1">
        <f t="shared" si="1"/>
        <v>11.313708498984761</v>
      </c>
      <c r="AA16" s="1">
        <f t="shared" si="2"/>
        <v>-1.5</v>
      </c>
      <c r="AB16" s="1">
        <f t="shared" si="3"/>
        <v>8</v>
      </c>
      <c r="AC16" s="1" t="e">
        <f t="shared" si="4"/>
        <v>#NUM!</v>
      </c>
      <c r="AD16" s="1" t="e">
        <f t="shared" si="7"/>
        <v>#VALUE!</v>
      </c>
      <c r="AE16" s="1">
        <f t="shared" si="5"/>
        <v>2</v>
      </c>
      <c r="AF16">
        <f t="shared" si="6"/>
        <v>8</v>
      </c>
    </row>
    <row r="17" spans="1:32">
      <c r="A17" s="1" t="str">
        <f>Los_Angeles_rams!A2</f>
        <v>LAR</v>
      </c>
      <c r="B17" s="1">
        <f>(Los_Angeles_rams!B2)</f>
        <v>0</v>
      </c>
      <c r="C17" s="1">
        <f>(Los_Angeles_rams!C2)</f>
        <v>0</v>
      </c>
      <c r="D17" s="1">
        <f>(Los_Angeles_rams!D2)</f>
        <v>0</v>
      </c>
      <c r="E17" s="1">
        <f>(Los_Angeles_rams!E2)</f>
        <v>0</v>
      </c>
      <c r="F17" s="1">
        <f>(Los_Angeles_rams!F2)</f>
        <v>0</v>
      </c>
      <c r="G17" s="1">
        <f>(Los_Angeles_rams!G2)</f>
        <v>0</v>
      </c>
      <c r="H17" s="1">
        <f>(Los_Angeles_rams!H2)</f>
        <v>46</v>
      </c>
      <c r="I17" s="1">
        <f>(Los_Angeles_rams!I2)</f>
        <v>20</v>
      </c>
      <c r="J17" s="1" t="str">
        <f>(Los_Angeles_rams!J2)</f>
        <v>@SF</v>
      </c>
      <c r="K17" s="1" t="str">
        <f>(Los_Angeles_rams!K2)</f>
        <v>@DAL</v>
      </c>
      <c r="L17" s="1" t="str">
        <f>(Los_Angeles_rams!L2)</f>
        <v>SEA</v>
      </c>
      <c r="M17" s="1" t="str">
        <f>(Los_Angeles_rams!M2)</f>
        <v>@JAX</v>
      </c>
      <c r="N17" s="1" t="str">
        <f>(Los_Angeles_rams!N2)</f>
        <v>ARI</v>
      </c>
      <c r="O17" s="1" t="str">
        <f>(Los_Angeles_rams!O2)</f>
        <v>BYE</v>
      </c>
      <c r="P17" s="1" t="str">
        <f>(Los_Angeles_rams!P2)</f>
        <v>@NYG</v>
      </c>
      <c r="Q17" s="1" t="str">
        <f>(Los_Angeles_rams!Q2)</f>
        <v>HOU</v>
      </c>
      <c r="R17" s="1" t="str">
        <f>(Los_Angeles_rams!R2)</f>
        <v>@MIN</v>
      </c>
      <c r="S17" s="1" t="str">
        <f>(Los_Angeles_rams!S2)</f>
        <v>NO</v>
      </c>
      <c r="T17" s="1" t="str">
        <f>(Los_Angeles_rams!T2)</f>
        <v>@ARI</v>
      </c>
      <c r="U17" s="1" t="str">
        <f>(Los_Angeles_rams!U2)</f>
        <v>PHI</v>
      </c>
      <c r="V17" s="1" t="str">
        <f>(Los_Angeles_rams!V2)</f>
        <v>@SEA</v>
      </c>
      <c r="W17" s="1" t="str">
        <f>(Los_Angeles_rams!W2)</f>
        <v>@TEN</v>
      </c>
      <c r="X17" s="1" t="str">
        <f>(Los_Angeles_rams!X2)</f>
        <v>SF</v>
      </c>
      <c r="Y17" s="1">
        <f t="shared" si="0"/>
        <v>66</v>
      </c>
      <c r="Z17" s="1">
        <f t="shared" si="1"/>
        <v>18.384776310850235</v>
      </c>
      <c r="AA17" s="1">
        <f t="shared" si="2"/>
        <v>33</v>
      </c>
      <c r="AB17" s="1">
        <f t="shared" si="3"/>
        <v>13</v>
      </c>
      <c r="AC17" s="1" t="e">
        <f t="shared" si="4"/>
        <v>#VALUE!</v>
      </c>
      <c r="AD17" s="1" t="e">
        <f t="shared" si="7"/>
        <v>#VALUE!</v>
      </c>
      <c r="AE17" s="1">
        <f t="shared" si="5"/>
        <v>2</v>
      </c>
      <c r="AF17">
        <f t="shared" si="6"/>
        <v>13</v>
      </c>
    </row>
    <row r="18" spans="1:32">
      <c r="A18" s="1" t="str">
        <f>Los_Angeles_rams!A3</f>
        <v>LAR</v>
      </c>
      <c r="B18" s="1">
        <f>(Los_Angeles_rams!B3)</f>
        <v>0</v>
      </c>
      <c r="C18" s="1">
        <f>(Los_Angeles_rams!C3)</f>
        <v>0</v>
      </c>
      <c r="D18" s="1">
        <f>(Los_Angeles_rams!D3)</f>
        <v>0</v>
      </c>
      <c r="E18" s="1">
        <f>(Los_Angeles_rams!E3)</f>
        <v>0</v>
      </c>
      <c r="F18" s="1">
        <f>(Los_Angeles_rams!F3)</f>
        <v>0</v>
      </c>
      <c r="G18" s="1">
        <f>(Los_Angeles_rams!G3)</f>
        <v>0</v>
      </c>
      <c r="H18" s="1">
        <f>(Los_Angeles_rams!H3)</f>
        <v>9</v>
      </c>
      <c r="I18" s="1">
        <f>(Los_Angeles_rams!I3)</f>
        <v>27</v>
      </c>
      <c r="J18" s="1" t="str">
        <f>(Los_Angeles_rams!J3)</f>
        <v>@SF</v>
      </c>
      <c r="K18" s="1" t="str">
        <f>(Los_Angeles_rams!K3)</f>
        <v>@DAL</v>
      </c>
      <c r="L18" s="1" t="str">
        <f>(Los_Angeles_rams!L3)</f>
        <v>SEA</v>
      </c>
      <c r="M18" s="1" t="str">
        <f>(Los_Angeles_rams!M3)</f>
        <v>@JAX</v>
      </c>
      <c r="N18" s="1" t="str">
        <f>(Los_Angeles_rams!N3)</f>
        <v>ARI</v>
      </c>
      <c r="O18" s="1" t="str">
        <f>(Los_Angeles_rams!O3)</f>
        <v>BYE</v>
      </c>
      <c r="P18" s="1" t="str">
        <f>(Los_Angeles_rams!P3)</f>
        <v>@NYG</v>
      </c>
      <c r="Q18" s="1" t="str">
        <f>(Los_Angeles_rams!Q3)</f>
        <v>HOU</v>
      </c>
      <c r="R18" s="1" t="str">
        <f>(Los_Angeles_rams!R3)</f>
        <v>@MIN</v>
      </c>
      <c r="S18" s="1" t="str">
        <f>(Los_Angeles_rams!S3)</f>
        <v>NO</v>
      </c>
      <c r="T18" s="1" t="str">
        <f>(Los_Angeles_rams!T3)</f>
        <v>@ARI</v>
      </c>
      <c r="U18" s="1" t="str">
        <f>(Los_Angeles_rams!U3)</f>
        <v>PHI</v>
      </c>
      <c r="V18" s="1" t="str">
        <f>(Los_Angeles_rams!V3)</f>
        <v>@SEA</v>
      </c>
      <c r="W18" s="1" t="str">
        <f>(Los_Angeles_rams!W3)</f>
        <v>@TEN</v>
      </c>
      <c r="X18" s="1" t="str">
        <f>(Los_Angeles_rams!X3)</f>
        <v>SF</v>
      </c>
      <c r="Y18" s="1">
        <f t="shared" si="0"/>
        <v>36</v>
      </c>
      <c r="Z18" s="1">
        <f t="shared" si="1"/>
        <v>12.727922061357855</v>
      </c>
      <c r="AA18" s="1">
        <f t="shared" si="2"/>
        <v>18</v>
      </c>
      <c r="AB18" s="1">
        <f t="shared" si="3"/>
        <v>9</v>
      </c>
      <c r="AC18" s="1" t="e">
        <f t="shared" si="4"/>
        <v>#VALUE!</v>
      </c>
      <c r="AD18" s="1" t="e">
        <f t="shared" si="7"/>
        <v>#VALUE!</v>
      </c>
      <c r="AE18" s="1">
        <f t="shared" si="5"/>
        <v>2</v>
      </c>
      <c r="AF18">
        <f t="shared" si="6"/>
        <v>9</v>
      </c>
    </row>
    <row r="19" spans="1:32">
      <c r="A19" s="1" t="str">
        <f>Los_Angeles_rams!A4</f>
        <v>LAR</v>
      </c>
      <c r="B19" s="1">
        <f>(Los_Angeles_rams!B4)</f>
        <v>0</v>
      </c>
      <c r="C19" s="1">
        <f>(Los_Angeles_rams!C4)</f>
        <v>0</v>
      </c>
      <c r="D19" s="1">
        <f>(Los_Angeles_rams!D4)</f>
        <v>0</v>
      </c>
      <c r="E19" s="1">
        <f>(Los_Angeles_rams!E4)</f>
        <v>0</v>
      </c>
      <c r="F19" s="1">
        <f>(Los_Angeles_rams!F4)</f>
        <v>0</v>
      </c>
      <c r="G19" s="1">
        <f>(Los_Angeles_rams!G4)</f>
        <v>0</v>
      </c>
      <c r="H19" s="1" t="str">
        <f>(Los_Angeles_rams!H4)</f>
        <v>IND</v>
      </c>
      <c r="I19" s="1" t="str">
        <f>(Los_Angeles_rams!I4)</f>
        <v>WSH</v>
      </c>
      <c r="J19" s="1">
        <f>(Los_Angeles_rams!J4)</f>
        <v>25.2</v>
      </c>
      <c r="K19" s="1" t="str">
        <f>(Los_Angeles_rams!K4)</f>
        <v>@DAL</v>
      </c>
      <c r="L19" s="1" t="str">
        <f>(Los_Angeles_rams!L4)</f>
        <v>SEA</v>
      </c>
      <c r="M19" s="1" t="str">
        <f>(Los_Angeles_rams!M4)</f>
        <v>@JAX</v>
      </c>
      <c r="N19" s="1" t="str">
        <f>(Los_Angeles_rams!N4)</f>
        <v>ARI</v>
      </c>
      <c r="O19" s="1" t="str">
        <f>(Los_Angeles_rams!O4)</f>
        <v>BYE</v>
      </c>
      <c r="P19" s="1" t="str">
        <f>(Los_Angeles_rams!P4)</f>
        <v>@NYG</v>
      </c>
      <c r="Q19" s="1" t="str">
        <f>(Los_Angeles_rams!Q4)</f>
        <v>HOU</v>
      </c>
      <c r="R19" s="1" t="str">
        <f>(Los_Angeles_rams!R4)</f>
        <v>@MIN</v>
      </c>
      <c r="S19" s="1" t="str">
        <f>(Los_Angeles_rams!S4)</f>
        <v>NO</v>
      </c>
      <c r="T19" s="1" t="str">
        <f>(Los_Angeles_rams!T4)</f>
        <v>@ARI</v>
      </c>
      <c r="U19" s="1" t="str">
        <f>(Los_Angeles_rams!U4)</f>
        <v>PHI</v>
      </c>
      <c r="V19" s="1" t="str">
        <f>(Los_Angeles_rams!V4)</f>
        <v>@SEA</v>
      </c>
      <c r="W19" s="1" t="str">
        <f>(Los_Angeles_rams!W4)</f>
        <v>@TEN</v>
      </c>
      <c r="X19" s="1" t="str">
        <f>(Los_Angeles_rams!X4)</f>
        <v>SF</v>
      </c>
      <c r="Y19" s="1">
        <f t="shared" si="0"/>
        <v>25.2</v>
      </c>
      <c r="Z19" s="1" t="e">
        <f t="shared" si="1"/>
        <v>#DIV/0!</v>
      </c>
      <c r="AA19" s="1">
        <f t="shared" si="2"/>
        <v>25.2</v>
      </c>
      <c r="AB19" s="1">
        <f t="shared" si="3"/>
        <v>0</v>
      </c>
      <c r="AC19" s="1" t="e">
        <f t="shared" si="4"/>
        <v>#VALUE!</v>
      </c>
      <c r="AD19" s="1" t="e">
        <f t="shared" si="7"/>
        <v>#VALUE!</v>
      </c>
      <c r="AE19" s="1">
        <f t="shared" si="5"/>
        <v>1</v>
      </c>
      <c r="AF19">
        <f t="shared" si="6"/>
        <v>0</v>
      </c>
    </row>
    <row r="20" spans="1:32">
      <c r="A20" s="1" t="str">
        <f>Los_Angeles_rams!A5</f>
        <v>LAR- V</v>
      </c>
      <c r="B20" s="1">
        <f>(Los_Angeles_rams!B5)</f>
        <v>0</v>
      </c>
      <c r="C20" s="1">
        <f>(Los_Angeles_rams!C5)</f>
        <v>0</v>
      </c>
      <c r="D20" s="1">
        <f>(Los_Angeles_rams!D5)</f>
        <v>0</v>
      </c>
      <c r="E20" s="1">
        <f>(Los_Angeles_rams!E5)</f>
        <v>0</v>
      </c>
      <c r="F20" s="1">
        <f>(Los_Angeles_rams!F5)</f>
        <v>0</v>
      </c>
      <c r="G20" s="1">
        <f>(Los_Angeles_rams!G5)</f>
        <v>0</v>
      </c>
      <c r="H20" s="1" t="e">
        <f>(Los_Angeles_rams!H5)</f>
        <v>#VALUE!</v>
      </c>
      <c r="I20" s="1" t="e">
        <f>(Los_Angeles_rams!I5)</f>
        <v>#VALUE!</v>
      </c>
      <c r="J20" s="1" t="e">
        <f>(Los_Angeles_rams!J5)</f>
        <v>#VALUE!</v>
      </c>
      <c r="K20" s="1" t="e">
        <f>(Los_Angeles_rams!K5)</f>
        <v>#VALUE!</v>
      </c>
      <c r="L20" s="1" t="e">
        <f>(Los_Angeles_rams!L5)</f>
        <v>#VALUE!</v>
      </c>
      <c r="M20" s="1" t="e">
        <f>(Los_Angeles_rams!M5)</f>
        <v>#VALUE!</v>
      </c>
      <c r="N20" s="1" t="e">
        <f>(Los_Angeles_rams!N5)</f>
        <v>#VALUE!</v>
      </c>
      <c r="O20" s="1" t="e">
        <f>(Los_Angeles_rams!O5)</f>
        <v>#VALUE!</v>
      </c>
      <c r="P20" s="1" t="e">
        <f>(Los_Angeles_rams!P5)</f>
        <v>#VALUE!</v>
      </c>
      <c r="Q20" s="1" t="e">
        <f>(Los_Angeles_rams!Q5)</f>
        <v>#VALUE!</v>
      </c>
      <c r="R20" s="1" t="e">
        <f>(Los_Angeles_rams!R5)</f>
        <v>#VALUE!</v>
      </c>
      <c r="S20" s="1" t="e">
        <f>(Los_Angeles_rams!S5)</f>
        <v>#VALUE!</v>
      </c>
      <c r="T20" s="1" t="e">
        <f>(Los_Angeles_rams!T5)</f>
        <v>#VALUE!</v>
      </c>
      <c r="U20" s="1" t="e">
        <f>(Los_Angeles_rams!U5)</f>
        <v>#VALUE!</v>
      </c>
      <c r="V20" s="1" t="e">
        <f>(Los_Angeles_rams!V5)</f>
        <v>#VALUE!</v>
      </c>
      <c r="W20" s="1" t="e">
        <f>(Los_Angeles_rams!W5)</f>
        <v>#VALUE!</v>
      </c>
      <c r="X20" s="1" t="e">
        <f>(Los_Angeles_rams!X5)</f>
        <v>#VALUE!</v>
      </c>
      <c r="Y20" s="1" t="e">
        <f t="shared" si="0"/>
        <v>#VALUE!</v>
      </c>
      <c r="Z20" s="1" t="e">
        <f t="shared" si="1"/>
        <v>#VALUE!</v>
      </c>
      <c r="AA20" s="1" t="e">
        <f t="shared" si="2"/>
        <v>#VALUE!</v>
      </c>
      <c r="AB20" s="1" t="e">
        <f t="shared" si="3"/>
        <v>#VALUE!</v>
      </c>
      <c r="AC20" s="1" t="e">
        <f t="shared" si="4"/>
        <v>#VALUE!</v>
      </c>
      <c r="AD20" s="1" t="e">
        <f t="shared" si="7"/>
        <v>#VALUE!</v>
      </c>
      <c r="AE20" s="1">
        <f t="shared" si="5"/>
        <v>0</v>
      </c>
      <c r="AF20" t="e">
        <f t="shared" si="6"/>
        <v>#VALUE!</v>
      </c>
    </row>
    <row r="21" spans="1:32">
      <c r="A21" s="1" t="str">
        <f>Los_Angeles_rams!A6</f>
        <v>LAR</v>
      </c>
      <c r="B21" s="1">
        <f>(Los_Angeles_rams!B6)</f>
        <v>0</v>
      </c>
      <c r="C21" s="1">
        <f>(Los_Angeles_rams!C6)</f>
        <v>0</v>
      </c>
      <c r="D21" s="1">
        <f>(Los_Angeles_rams!D6)</f>
        <v>0</v>
      </c>
      <c r="E21" s="1">
        <f>(Los_Angeles_rams!E6)</f>
        <v>0</v>
      </c>
      <c r="F21" s="1">
        <f>(Los_Angeles_rams!F6)</f>
        <v>0</v>
      </c>
      <c r="G21" s="1">
        <f>(Los_Angeles_rams!G6)</f>
        <v>0</v>
      </c>
      <c r="H21" s="1">
        <f>(Los_Angeles_rams!H6)</f>
        <v>-3.5</v>
      </c>
      <c r="I21" s="1">
        <f>(Los_Angeles_rams!I6)</f>
        <v>-3</v>
      </c>
      <c r="J21" s="1" t="str">
        <f>(Los_Angeles_rams!J6)</f>
        <v>@SF</v>
      </c>
      <c r="K21" s="1" t="str">
        <f>(Los_Angeles_rams!K6)</f>
        <v>@DAL</v>
      </c>
      <c r="L21" s="1" t="str">
        <f>(Los_Angeles_rams!L6)</f>
        <v>SEA</v>
      </c>
      <c r="M21" s="1" t="str">
        <f>(Los_Angeles_rams!M6)</f>
        <v>@JAX</v>
      </c>
      <c r="N21" s="1" t="str">
        <f>(Los_Angeles_rams!N6)</f>
        <v>ARI</v>
      </c>
      <c r="O21" s="1" t="str">
        <f>(Los_Angeles_rams!O6)</f>
        <v>BYE</v>
      </c>
      <c r="P21" s="1" t="str">
        <f>(Los_Angeles_rams!P6)</f>
        <v>@NYG</v>
      </c>
      <c r="Q21" s="1" t="str">
        <f>(Los_Angeles_rams!Q6)</f>
        <v>HOU</v>
      </c>
      <c r="R21" s="1" t="str">
        <f>(Los_Angeles_rams!R6)</f>
        <v>@MIN</v>
      </c>
      <c r="S21" s="1" t="str">
        <f>(Los_Angeles_rams!S6)</f>
        <v>NO</v>
      </c>
      <c r="T21" s="1" t="str">
        <f>(Los_Angeles_rams!T6)</f>
        <v>@ARI</v>
      </c>
      <c r="U21" s="1" t="str">
        <f>(Los_Angeles_rams!U6)</f>
        <v>PHI</v>
      </c>
      <c r="V21" s="1" t="str">
        <f>(Los_Angeles_rams!V6)</f>
        <v>@SEA</v>
      </c>
      <c r="W21" s="1" t="str">
        <f>(Los_Angeles_rams!W6)</f>
        <v>@TEN</v>
      </c>
      <c r="X21" s="1" t="str">
        <f>(Los_Angeles_rams!X6)</f>
        <v>SF</v>
      </c>
      <c r="Y21" s="1">
        <f t="shared" si="0"/>
        <v>-6.5</v>
      </c>
      <c r="Z21" s="1">
        <f t="shared" si="1"/>
        <v>0.35355339059327379</v>
      </c>
      <c r="AA21" s="1">
        <f t="shared" si="2"/>
        <v>-3.25</v>
      </c>
      <c r="AB21" s="1">
        <f t="shared" si="3"/>
        <v>0.25</v>
      </c>
      <c r="AC21" s="1" t="e">
        <f t="shared" si="4"/>
        <v>#NUM!</v>
      </c>
      <c r="AD21" s="1" t="e">
        <f t="shared" si="7"/>
        <v>#VALUE!</v>
      </c>
      <c r="AE21" s="1">
        <f t="shared" si="5"/>
        <v>2</v>
      </c>
      <c r="AF21">
        <f t="shared" si="6"/>
        <v>0.25</v>
      </c>
    </row>
    <row r="22" spans="1:32">
      <c r="A22" s="1" t="str">
        <f>'Philadelphia-Eagles'!A2</f>
        <v>PHI</v>
      </c>
      <c r="B22" s="1">
        <f>'Philadelphia-Eagles'!B2</f>
        <v>0</v>
      </c>
      <c r="C22" s="1">
        <f>'Philadelphia-Eagles'!C2</f>
        <v>0</v>
      </c>
      <c r="D22" s="1">
        <f>'Philadelphia-Eagles'!D2</f>
        <v>0</v>
      </c>
      <c r="E22" s="1">
        <f>'Philadelphia-Eagles'!E2</f>
        <v>0</v>
      </c>
      <c r="F22" s="1">
        <f>'Philadelphia-Eagles'!F2</f>
        <v>0</v>
      </c>
      <c r="G22" s="1">
        <f>'Philadelphia-Eagles'!G2</f>
        <v>0</v>
      </c>
      <c r="H22" s="1">
        <f>'Philadelphia-Eagles'!H2</f>
        <v>30</v>
      </c>
      <c r="I22" s="1">
        <f>'Philadelphia-Eagles'!I2</f>
        <v>20</v>
      </c>
      <c r="J22" s="1" t="str">
        <f>'Philadelphia-Eagles'!J2</f>
        <v>NYG</v>
      </c>
      <c r="K22" s="1" t="str">
        <f>'Philadelphia-Eagles'!K2</f>
        <v>@LAC</v>
      </c>
      <c r="L22" s="1" t="str">
        <f>'Philadelphia-Eagles'!L2</f>
        <v>ARI</v>
      </c>
      <c r="M22" s="1" t="str">
        <f>'Philadelphia-Eagles'!M2</f>
        <v>@CAR</v>
      </c>
      <c r="N22" s="1" t="str">
        <f>'Philadelphia-Eagles'!N2</f>
        <v>WSH</v>
      </c>
      <c r="O22" s="1" t="str">
        <f>'Philadelphia-Eagles'!O2</f>
        <v>SF</v>
      </c>
      <c r="P22" s="1" t="str">
        <f>'Philadelphia-Eagles'!P2</f>
        <v>DEN</v>
      </c>
      <c r="Q22" s="1" t="str">
        <f>'Philadelphia-Eagles'!Q2</f>
        <v>BYE</v>
      </c>
      <c r="R22" s="1" t="str">
        <f>'Philadelphia-Eagles'!R2</f>
        <v>@DAL</v>
      </c>
      <c r="S22" s="1" t="str">
        <f>'Philadelphia-Eagles'!S2</f>
        <v>CHI</v>
      </c>
      <c r="T22" s="1" t="str">
        <f>'Philadelphia-Eagles'!T2</f>
        <v>@SEA</v>
      </c>
      <c r="U22" s="1" t="str">
        <f>'Philadelphia-Eagles'!U2</f>
        <v>@LAR</v>
      </c>
      <c r="V22" s="1" t="str">
        <f>'Philadelphia-Eagles'!V2</f>
        <v>@NYG</v>
      </c>
      <c r="W22" s="1" t="str">
        <f>'Philadelphia-Eagles'!W2</f>
        <v>OAK</v>
      </c>
      <c r="X22" s="1" t="str">
        <f>'Philadelphia-Eagles'!X2</f>
        <v>DAL</v>
      </c>
      <c r="Y22" s="1">
        <f t="shared" si="0"/>
        <v>50</v>
      </c>
      <c r="Z22" s="1">
        <f t="shared" si="1"/>
        <v>7.0710678118654755</v>
      </c>
      <c r="AA22" s="1">
        <f t="shared" si="2"/>
        <v>25</v>
      </c>
      <c r="AB22" s="1">
        <f t="shared" si="3"/>
        <v>5</v>
      </c>
      <c r="AC22" s="1" t="e">
        <f t="shared" si="4"/>
        <v>#VALUE!</v>
      </c>
      <c r="AD22" s="1" t="e">
        <f t="shared" si="7"/>
        <v>#VALUE!</v>
      </c>
      <c r="AE22" s="1">
        <f t="shared" si="5"/>
        <v>2</v>
      </c>
      <c r="AF22">
        <f t="shared" si="6"/>
        <v>5</v>
      </c>
    </row>
    <row r="23" spans="1:32">
      <c r="A23" s="1" t="str">
        <f>'Philadelphia-Eagles'!A3</f>
        <v>PHI</v>
      </c>
      <c r="B23" s="1">
        <f>'Philadelphia-Eagles'!B3</f>
        <v>0</v>
      </c>
      <c r="C23" s="1">
        <f>'Philadelphia-Eagles'!C3</f>
        <v>0</v>
      </c>
      <c r="D23" s="1">
        <f>'Philadelphia-Eagles'!D3</f>
        <v>0</v>
      </c>
      <c r="E23" s="1">
        <f>'Philadelphia-Eagles'!E3</f>
        <v>0</v>
      </c>
      <c r="F23" s="1">
        <f>'Philadelphia-Eagles'!F3</f>
        <v>0</v>
      </c>
      <c r="G23" s="1">
        <f>'Philadelphia-Eagles'!G3</f>
        <v>0</v>
      </c>
      <c r="H23" s="1">
        <f>'Philadelphia-Eagles'!H3</f>
        <v>17</v>
      </c>
      <c r="I23" s="1">
        <f>'Philadelphia-Eagles'!I3</f>
        <v>27</v>
      </c>
      <c r="J23" s="1" t="str">
        <f>'Philadelphia-Eagles'!J3</f>
        <v>NYG</v>
      </c>
      <c r="K23" s="1" t="str">
        <f>'Philadelphia-Eagles'!K3</f>
        <v>@LAC</v>
      </c>
      <c r="L23" s="1" t="str">
        <f>'Philadelphia-Eagles'!L3</f>
        <v>ARI</v>
      </c>
      <c r="M23" s="1" t="str">
        <f>'Philadelphia-Eagles'!M3</f>
        <v>@CAR</v>
      </c>
      <c r="N23" s="1" t="str">
        <f>'Philadelphia-Eagles'!N3</f>
        <v>WSH</v>
      </c>
      <c r="O23" s="1" t="str">
        <f>'Philadelphia-Eagles'!O3</f>
        <v>SF</v>
      </c>
      <c r="P23" s="1" t="str">
        <f>'Philadelphia-Eagles'!P3</f>
        <v>DEN</v>
      </c>
      <c r="Q23" s="1" t="str">
        <f>'Philadelphia-Eagles'!Q3</f>
        <v>BYE</v>
      </c>
      <c r="R23" s="1" t="str">
        <f>'Philadelphia-Eagles'!R3</f>
        <v>@DAL</v>
      </c>
      <c r="S23" s="1" t="str">
        <f>'Philadelphia-Eagles'!S3</f>
        <v>CHI</v>
      </c>
      <c r="T23" s="1" t="str">
        <f>'Philadelphia-Eagles'!T3</f>
        <v>@SEA</v>
      </c>
      <c r="U23" s="1" t="str">
        <f>'Philadelphia-Eagles'!U3</f>
        <v>@LAR</v>
      </c>
      <c r="V23" s="1" t="str">
        <f>'Philadelphia-Eagles'!V3</f>
        <v>@NYG</v>
      </c>
      <c r="W23" s="1" t="str">
        <f>'Philadelphia-Eagles'!W3</f>
        <v>OAK</v>
      </c>
      <c r="X23" s="1" t="str">
        <f>'Philadelphia-Eagles'!X3</f>
        <v>DAL</v>
      </c>
      <c r="Y23" s="1">
        <f t="shared" si="0"/>
        <v>44</v>
      </c>
      <c r="Z23" s="1">
        <f t="shared" si="1"/>
        <v>7.0710678118654755</v>
      </c>
      <c r="AA23" s="1">
        <f t="shared" si="2"/>
        <v>22</v>
      </c>
      <c r="AB23" s="1">
        <f t="shared" si="3"/>
        <v>5</v>
      </c>
      <c r="AC23" s="1" t="e">
        <f t="shared" si="4"/>
        <v>#VALUE!</v>
      </c>
      <c r="AD23" s="1" t="e">
        <f t="shared" si="7"/>
        <v>#VALUE!</v>
      </c>
      <c r="AE23" s="1">
        <f t="shared" si="5"/>
        <v>2</v>
      </c>
      <c r="AF23">
        <f t="shared" si="6"/>
        <v>5</v>
      </c>
    </row>
    <row r="24" spans="1:32">
      <c r="A24" s="1" t="str">
        <f>'Philadelphia-Eagles'!A4</f>
        <v>PHI</v>
      </c>
      <c r="B24" s="1">
        <f>'Philadelphia-Eagles'!B4</f>
        <v>0</v>
      </c>
      <c r="C24" s="1">
        <f>'Philadelphia-Eagles'!C4</f>
        <v>0</v>
      </c>
      <c r="D24" s="1">
        <f>'Philadelphia-Eagles'!D4</f>
        <v>0</v>
      </c>
      <c r="E24" s="1">
        <f>'Philadelphia-Eagles'!E4</f>
        <v>0</v>
      </c>
      <c r="F24" s="1">
        <f>'Philadelphia-Eagles'!F4</f>
        <v>0</v>
      </c>
      <c r="G24" s="1">
        <f>'Philadelphia-Eagles'!G4</f>
        <v>0</v>
      </c>
      <c r="H24" s="1" t="str">
        <f>'Philadelphia-Eagles'!H4</f>
        <v>@WSH</v>
      </c>
      <c r="I24" s="1" t="str">
        <f>'Philadelphia-Eagles'!I4</f>
        <v>@KC</v>
      </c>
      <c r="J24" s="1">
        <f>'Philadelphia-Eagles'!J4</f>
        <v>23.2</v>
      </c>
      <c r="K24" s="1" t="str">
        <f>'Philadelphia-Eagles'!K4</f>
        <v>@LAC</v>
      </c>
      <c r="L24" s="1" t="str">
        <f>'Philadelphia-Eagles'!L4</f>
        <v>ARI</v>
      </c>
      <c r="M24" s="1" t="str">
        <f>'Philadelphia-Eagles'!M4</f>
        <v>@CAR</v>
      </c>
      <c r="N24" s="1" t="str">
        <f>'Philadelphia-Eagles'!N4</f>
        <v>WSH</v>
      </c>
      <c r="O24" s="1" t="str">
        <f>'Philadelphia-Eagles'!O4</f>
        <v>SF</v>
      </c>
      <c r="P24" s="1" t="str">
        <f>'Philadelphia-Eagles'!P4</f>
        <v>DEN</v>
      </c>
      <c r="Q24" s="1" t="str">
        <f>'Philadelphia-Eagles'!Q4</f>
        <v>BYE</v>
      </c>
      <c r="R24" s="1" t="str">
        <f>'Philadelphia-Eagles'!R4</f>
        <v>@DAL</v>
      </c>
      <c r="S24" s="1" t="str">
        <f>'Philadelphia-Eagles'!S4</f>
        <v>CHI</v>
      </c>
      <c r="T24" s="1" t="str">
        <f>'Philadelphia-Eagles'!T4</f>
        <v>@SEA</v>
      </c>
      <c r="U24" s="1" t="str">
        <f>'Philadelphia-Eagles'!U4</f>
        <v>@LAR</v>
      </c>
      <c r="V24" s="1" t="str">
        <f>'Philadelphia-Eagles'!V4</f>
        <v>@NYG</v>
      </c>
      <c r="W24" s="1" t="str">
        <f>'Philadelphia-Eagles'!W4</f>
        <v>OAK</v>
      </c>
      <c r="X24" s="1" t="str">
        <f>'Philadelphia-Eagles'!X4</f>
        <v>DAL</v>
      </c>
      <c r="Y24" s="1">
        <f t="shared" si="0"/>
        <v>23.2</v>
      </c>
      <c r="Z24" s="1" t="e">
        <f t="shared" si="1"/>
        <v>#DIV/0!</v>
      </c>
      <c r="AA24" s="1">
        <f t="shared" si="2"/>
        <v>23.2</v>
      </c>
      <c r="AB24" s="1">
        <f t="shared" si="3"/>
        <v>0</v>
      </c>
      <c r="AC24" s="1" t="e">
        <f t="shared" si="4"/>
        <v>#VALUE!</v>
      </c>
      <c r="AD24" s="1" t="e">
        <f t="shared" si="7"/>
        <v>#VALUE!</v>
      </c>
      <c r="AE24" s="1">
        <f t="shared" si="5"/>
        <v>1</v>
      </c>
      <c r="AF24">
        <f t="shared" si="6"/>
        <v>0</v>
      </c>
    </row>
    <row r="25" spans="1:32">
      <c r="A25" s="1" t="str">
        <f>'Philadelphia-Eagles'!A5</f>
        <v>PHI-V</v>
      </c>
      <c r="B25" s="1">
        <f>'Philadelphia-Eagles'!B5</f>
        <v>0</v>
      </c>
      <c r="C25" s="1">
        <f>'Philadelphia-Eagles'!C5</f>
        <v>0</v>
      </c>
      <c r="D25" s="1">
        <f>'Philadelphia-Eagles'!D5</f>
        <v>0</v>
      </c>
      <c r="E25" s="1">
        <f>'Philadelphia-Eagles'!E5</f>
        <v>0</v>
      </c>
      <c r="F25" s="1">
        <f>'Philadelphia-Eagles'!F5</f>
        <v>0</v>
      </c>
      <c r="G25" s="1">
        <f>'Philadelphia-Eagles'!G5</f>
        <v>0</v>
      </c>
      <c r="H25" s="1" t="e">
        <f>'Philadelphia-Eagles'!H5</f>
        <v>#VALUE!</v>
      </c>
      <c r="I25" s="1" t="e">
        <f>'Philadelphia-Eagles'!I5</f>
        <v>#VALUE!</v>
      </c>
      <c r="J25" s="1" t="e">
        <f>'Philadelphia-Eagles'!J5</f>
        <v>#VALUE!</v>
      </c>
      <c r="K25" s="1" t="e">
        <f>'Philadelphia-Eagles'!K5</f>
        <v>#VALUE!</v>
      </c>
      <c r="L25" s="1" t="e">
        <f>'Philadelphia-Eagles'!L5</f>
        <v>#VALUE!</v>
      </c>
      <c r="M25" s="1" t="e">
        <f>'Philadelphia-Eagles'!M5</f>
        <v>#VALUE!</v>
      </c>
      <c r="N25" s="1" t="e">
        <f>'Philadelphia-Eagles'!N5</f>
        <v>#VALUE!</v>
      </c>
      <c r="O25" s="1" t="e">
        <f>'Philadelphia-Eagles'!O5</f>
        <v>#VALUE!</v>
      </c>
      <c r="P25" s="1" t="e">
        <f>'Philadelphia-Eagles'!P5</f>
        <v>#VALUE!</v>
      </c>
      <c r="Q25" s="1" t="e">
        <f>'Philadelphia-Eagles'!Q5</f>
        <v>#VALUE!</v>
      </c>
      <c r="R25" s="1" t="e">
        <f>'Philadelphia-Eagles'!R5</f>
        <v>#VALUE!</v>
      </c>
      <c r="S25" s="1" t="e">
        <f>'Philadelphia-Eagles'!S5</f>
        <v>#VALUE!</v>
      </c>
      <c r="T25" s="1" t="e">
        <f>'Philadelphia-Eagles'!T5</f>
        <v>#VALUE!</v>
      </c>
      <c r="U25" s="1" t="e">
        <f>'Philadelphia-Eagles'!U5</f>
        <v>#VALUE!</v>
      </c>
      <c r="V25" s="1" t="e">
        <f>'Philadelphia-Eagles'!V5</f>
        <v>#VALUE!</v>
      </c>
      <c r="W25" s="1" t="e">
        <f>'Philadelphia-Eagles'!W5</f>
        <v>#VALUE!</v>
      </c>
      <c r="X25" s="1" t="e">
        <f>'Philadelphia-Eagles'!X5</f>
        <v>#VALUE!</v>
      </c>
      <c r="Y25" s="1" t="e">
        <f t="shared" si="0"/>
        <v>#VALUE!</v>
      </c>
      <c r="Z25" s="1" t="e">
        <f t="shared" si="1"/>
        <v>#VALUE!</v>
      </c>
      <c r="AA25" s="1" t="e">
        <f t="shared" si="2"/>
        <v>#VALUE!</v>
      </c>
      <c r="AB25" s="1" t="e">
        <f t="shared" si="3"/>
        <v>#VALUE!</v>
      </c>
      <c r="AC25" s="1" t="e">
        <f t="shared" si="4"/>
        <v>#VALUE!</v>
      </c>
      <c r="AD25" s="1" t="e">
        <f t="shared" si="7"/>
        <v>#VALUE!</v>
      </c>
      <c r="AE25" s="1">
        <f t="shared" si="5"/>
        <v>0</v>
      </c>
      <c r="AF25" t="e">
        <f t="shared" si="6"/>
        <v>#VALUE!</v>
      </c>
    </row>
    <row r="26" spans="1:32">
      <c r="A26" s="1" t="str">
        <f>'Philadelphia-Eagles'!A6</f>
        <v>PHI</v>
      </c>
      <c r="B26" s="1">
        <f>'Philadelphia-Eagles'!B6</f>
        <v>0</v>
      </c>
      <c r="C26" s="1">
        <f>'Philadelphia-Eagles'!C6</f>
        <v>0</v>
      </c>
      <c r="D26" s="1">
        <f>'Philadelphia-Eagles'!D6</f>
        <v>0</v>
      </c>
      <c r="E26" s="1">
        <f>'Philadelphia-Eagles'!E6</f>
        <v>0</v>
      </c>
      <c r="F26" s="1">
        <f>'Philadelphia-Eagles'!F6</f>
        <v>0</v>
      </c>
      <c r="G26" s="1">
        <f>'Philadelphia-Eagles'!G6</f>
        <v>0</v>
      </c>
      <c r="H26" s="1">
        <f>'Philadelphia-Eagles'!H6</f>
        <v>1</v>
      </c>
      <c r="I26" s="1">
        <f>'Philadelphia-Eagles'!I6</f>
        <v>4.5</v>
      </c>
      <c r="J26" s="1" t="str">
        <f>'Philadelphia-Eagles'!J6</f>
        <v>NYG</v>
      </c>
      <c r="K26" s="1" t="str">
        <f>'Philadelphia-Eagles'!K6</f>
        <v>@LAC</v>
      </c>
      <c r="L26" s="1" t="str">
        <f>'Philadelphia-Eagles'!L6</f>
        <v>ARI</v>
      </c>
      <c r="M26" s="1" t="str">
        <f>'Philadelphia-Eagles'!M6</f>
        <v>@CAR</v>
      </c>
      <c r="N26" s="1" t="str">
        <f>'Philadelphia-Eagles'!N6</f>
        <v>WSH</v>
      </c>
      <c r="O26" s="1" t="str">
        <f>'Philadelphia-Eagles'!O6</f>
        <v>SF</v>
      </c>
      <c r="P26" s="1" t="str">
        <f>'Philadelphia-Eagles'!P6</f>
        <v>DEN</v>
      </c>
      <c r="Q26" s="1" t="str">
        <f>'Philadelphia-Eagles'!Q6</f>
        <v>BYE</v>
      </c>
      <c r="R26" s="1" t="str">
        <f>'Philadelphia-Eagles'!R6</f>
        <v>@DAL</v>
      </c>
      <c r="S26" s="1" t="str">
        <f>'Philadelphia-Eagles'!S6</f>
        <v>CHI</v>
      </c>
      <c r="T26" s="1" t="str">
        <f>'Philadelphia-Eagles'!T6</f>
        <v>@SEA</v>
      </c>
      <c r="U26" s="1" t="str">
        <f>'Philadelphia-Eagles'!U6</f>
        <v>@LAR</v>
      </c>
      <c r="V26" s="1" t="str">
        <f>'Philadelphia-Eagles'!V6</f>
        <v>@NYG</v>
      </c>
      <c r="W26" s="1" t="str">
        <f>'Philadelphia-Eagles'!W6</f>
        <v>OAK</v>
      </c>
      <c r="X26" s="1" t="str">
        <f>'Philadelphia-Eagles'!X6</f>
        <v>DAL</v>
      </c>
      <c r="Y26" s="1">
        <f t="shared" si="0"/>
        <v>5.5</v>
      </c>
      <c r="Z26" s="1">
        <f t="shared" si="1"/>
        <v>2.4748737341529163</v>
      </c>
      <c r="AA26" s="1">
        <f t="shared" si="2"/>
        <v>2.75</v>
      </c>
      <c r="AB26" s="1">
        <f t="shared" si="3"/>
        <v>1.75</v>
      </c>
      <c r="AC26" s="1" t="e">
        <f t="shared" si="4"/>
        <v>#VALUE!</v>
      </c>
      <c r="AD26" s="1" t="e">
        <f t="shared" si="7"/>
        <v>#VALUE!</v>
      </c>
      <c r="AE26" s="1">
        <f t="shared" si="5"/>
        <v>2</v>
      </c>
      <c r="AF26">
        <f t="shared" si="6"/>
        <v>1.75</v>
      </c>
    </row>
    <row r="27" spans="1:32">
      <c r="A27" s="1" t="str">
        <f>'Baltimore-Ravens'!A2</f>
        <v>BAL</v>
      </c>
      <c r="B27" s="1">
        <f>'Baltimore-Ravens'!B2</f>
        <v>0</v>
      </c>
      <c r="C27" s="1">
        <f>'Baltimore-Ravens'!C2</f>
        <v>0</v>
      </c>
      <c r="D27" s="1">
        <f>'Baltimore-Ravens'!D2</f>
        <v>0</v>
      </c>
      <c r="E27" s="1">
        <f>'Baltimore-Ravens'!E2</f>
        <v>0</v>
      </c>
      <c r="F27" s="1">
        <f>'Baltimore-Ravens'!F2</f>
        <v>0</v>
      </c>
      <c r="G27" s="1">
        <f>'Baltimore-Ravens'!G2</f>
        <v>0</v>
      </c>
      <c r="H27" s="1">
        <f>'Baltimore-Ravens'!H2</f>
        <v>20</v>
      </c>
      <c r="I27" s="1">
        <f>'Baltimore-Ravens'!I2</f>
        <v>24</v>
      </c>
      <c r="J27" s="1" t="str">
        <f>'Baltimore-Ravens'!J2</f>
        <v>@JAX</v>
      </c>
      <c r="K27" s="1" t="str">
        <f>'Baltimore-Ravens'!K2</f>
        <v>PIT</v>
      </c>
      <c r="L27" s="1" t="str">
        <f>'Baltimore-Ravens'!L2</f>
        <v>@OAK</v>
      </c>
      <c r="M27" s="1" t="str">
        <f>'Baltimore-Ravens'!M2</f>
        <v>CHI</v>
      </c>
      <c r="N27" s="1" t="str">
        <f>'Baltimore-Ravens'!N2</f>
        <v>@MIN</v>
      </c>
      <c r="O27" s="1" t="str">
        <f>'Baltimore-Ravens'!O2</f>
        <v>MIA</v>
      </c>
      <c r="P27" s="1" t="str">
        <f>'Baltimore-Ravens'!P2</f>
        <v>@TEN</v>
      </c>
      <c r="Q27" s="1" t="str">
        <f>'Baltimore-Ravens'!Q2</f>
        <v>BYE</v>
      </c>
      <c r="R27" s="1" t="str">
        <f>'Baltimore-Ravens'!R2</f>
        <v>@GB</v>
      </c>
      <c r="S27" s="1" t="str">
        <f>'Baltimore-Ravens'!S2</f>
        <v>HOU</v>
      </c>
      <c r="T27" s="1" t="str">
        <f>'Baltimore-Ravens'!T2</f>
        <v>DET</v>
      </c>
      <c r="U27" s="1" t="str">
        <f>'Baltimore-Ravens'!U2</f>
        <v>@PIT</v>
      </c>
      <c r="V27" s="1" t="str">
        <f>'Baltimore-Ravens'!V2</f>
        <v>@CLE</v>
      </c>
      <c r="W27" s="1" t="str">
        <f>'Baltimore-Ravens'!W2</f>
        <v>IND</v>
      </c>
      <c r="X27" s="1" t="str">
        <f>'Baltimore-Ravens'!X2</f>
        <v>CIN</v>
      </c>
      <c r="Y27" s="1">
        <f t="shared" si="0"/>
        <v>44</v>
      </c>
      <c r="Z27" s="1">
        <f t="shared" si="1"/>
        <v>2.8284271247461903</v>
      </c>
      <c r="AA27" s="1">
        <f t="shared" si="2"/>
        <v>22</v>
      </c>
      <c r="AB27" s="1">
        <f t="shared" si="3"/>
        <v>2</v>
      </c>
      <c r="AC27" s="1" t="e">
        <f t="shared" si="4"/>
        <v>#VALUE!</v>
      </c>
      <c r="AD27" s="1" t="e">
        <f t="shared" si="7"/>
        <v>#VALUE!</v>
      </c>
      <c r="AE27" s="1">
        <f t="shared" si="5"/>
        <v>2</v>
      </c>
      <c r="AF27">
        <f t="shared" si="6"/>
        <v>2</v>
      </c>
    </row>
    <row r="28" spans="1:32">
      <c r="A28" s="1" t="str">
        <f>'Baltimore-Ravens'!A3</f>
        <v>BAL</v>
      </c>
      <c r="B28" s="1">
        <f>'Baltimore-Ravens'!B3</f>
        <v>0</v>
      </c>
      <c r="C28" s="1">
        <f>'Baltimore-Ravens'!C3</f>
        <v>0</v>
      </c>
      <c r="D28" s="1">
        <f>'Baltimore-Ravens'!D3</f>
        <v>0</v>
      </c>
      <c r="E28" s="1">
        <f>'Baltimore-Ravens'!E3</f>
        <v>0</v>
      </c>
      <c r="F28" s="1">
        <f>'Baltimore-Ravens'!F3</f>
        <v>0</v>
      </c>
      <c r="G28" s="1">
        <f>'Baltimore-Ravens'!G3</f>
        <v>0</v>
      </c>
      <c r="H28" s="1">
        <f>'Baltimore-Ravens'!H3</f>
        <v>0</v>
      </c>
      <c r="I28" s="1">
        <f>'Baltimore-Ravens'!I3</f>
        <v>10</v>
      </c>
      <c r="J28" s="1" t="str">
        <f>'Baltimore-Ravens'!J3</f>
        <v>@JAX</v>
      </c>
      <c r="K28" s="1" t="str">
        <f>'Baltimore-Ravens'!K3</f>
        <v>PIT</v>
      </c>
      <c r="L28" s="1" t="str">
        <f>'Baltimore-Ravens'!L3</f>
        <v>@OAK</v>
      </c>
      <c r="M28" s="1" t="str">
        <f>'Baltimore-Ravens'!M3</f>
        <v>CHI</v>
      </c>
      <c r="N28" s="1" t="str">
        <f>'Baltimore-Ravens'!N3</f>
        <v>@MIN</v>
      </c>
      <c r="O28" s="1" t="str">
        <f>'Baltimore-Ravens'!O3</f>
        <v>MIA</v>
      </c>
      <c r="P28" s="1" t="str">
        <f>'Baltimore-Ravens'!P3</f>
        <v>@TEN</v>
      </c>
      <c r="Q28" s="1" t="str">
        <f>'Baltimore-Ravens'!Q3</f>
        <v>BYE</v>
      </c>
      <c r="R28" s="1" t="str">
        <f>'Baltimore-Ravens'!R3</f>
        <v>@GB</v>
      </c>
      <c r="S28" s="1" t="str">
        <f>'Baltimore-Ravens'!S3</f>
        <v>HOU</v>
      </c>
      <c r="T28" s="1" t="str">
        <f>'Baltimore-Ravens'!T3</f>
        <v>DET</v>
      </c>
      <c r="U28" s="1" t="str">
        <f>'Baltimore-Ravens'!U3</f>
        <v>@PIT</v>
      </c>
      <c r="V28" s="1" t="str">
        <f>'Baltimore-Ravens'!V3</f>
        <v>@CLE</v>
      </c>
      <c r="W28" s="1" t="str">
        <f>'Baltimore-Ravens'!W3</f>
        <v>IND</v>
      </c>
      <c r="X28" s="1" t="str">
        <f>'Baltimore-Ravens'!X3</f>
        <v>CIN</v>
      </c>
      <c r="Y28" s="1">
        <f t="shared" si="0"/>
        <v>10</v>
      </c>
      <c r="Z28" s="1">
        <f t="shared" si="1"/>
        <v>7.0710678118654755</v>
      </c>
      <c r="AA28" s="1">
        <f t="shared" si="2"/>
        <v>5</v>
      </c>
      <c r="AB28" s="1">
        <f t="shared" si="3"/>
        <v>5</v>
      </c>
      <c r="AC28" s="1" t="e">
        <f t="shared" si="4"/>
        <v>#NUM!</v>
      </c>
      <c r="AD28" s="1" t="e">
        <f t="shared" si="7"/>
        <v>#VALUE!</v>
      </c>
      <c r="AE28" s="1">
        <f t="shared" si="5"/>
        <v>2</v>
      </c>
      <c r="AF28">
        <f t="shared" si="6"/>
        <v>5</v>
      </c>
    </row>
    <row r="29" spans="1:32">
      <c r="A29" s="1" t="str">
        <f>'Baltimore-Ravens'!A4</f>
        <v>BAL</v>
      </c>
      <c r="B29" s="1">
        <f>'Baltimore-Ravens'!B4</f>
        <v>0</v>
      </c>
      <c r="C29" s="1">
        <f>'Baltimore-Ravens'!C4</f>
        <v>0</v>
      </c>
      <c r="D29" s="1">
        <f>'Baltimore-Ravens'!D4</f>
        <v>0</v>
      </c>
      <c r="E29" s="1">
        <f>'Baltimore-Ravens'!E4</f>
        <v>0</v>
      </c>
      <c r="F29" s="1">
        <f>'Baltimore-Ravens'!F4</f>
        <v>0</v>
      </c>
      <c r="G29" s="1">
        <f>'Baltimore-Ravens'!G4</f>
        <v>0</v>
      </c>
      <c r="H29" s="1" t="str">
        <f>'Baltimore-Ravens'!H4</f>
        <v>@CIN</v>
      </c>
      <c r="I29" s="1" t="str">
        <f>'Baltimore-Ravens'!I4</f>
        <v>CLE</v>
      </c>
      <c r="J29" s="1">
        <f>'Baltimore-Ravens'!J4</f>
        <v>22</v>
      </c>
      <c r="K29" s="1" t="str">
        <f>'Baltimore-Ravens'!K4</f>
        <v>PIT</v>
      </c>
      <c r="L29" s="1" t="str">
        <f>'Baltimore-Ravens'!L4</f>
        <v>@OAK</v>
      </c>
      <c r="M29" s="1" t="str">
        <f>'Baltimore-Ravens'!M4</f>
        <v>CHI</v>
      </c>
      <c r="N29" s="1" t="str">
        <f>'Baltimore-Ravens'!N4</f>
        <v>@MIN</v>
      </c>
      <c r="O29" s="1" t="str">
        <f>'Baltimore-Ravens'!O4</f>
        <v>MIA</v>
      </c>
      <c r="P29" s="1" t="str">
        <f>'Baltimore-Ravens'!P4</f>
        <v>@TEN</v>
      </c>
      <c r="Q29" s="1" t="str">
        <f>'Baltimore-Ravens'!Q4</f>
        <v>BYE</v>
      </c>
      <c r="R29" s="1" t="str">
        <f>'Baltimore-Ravens'!R4</f>
        <v>@GB</v>
      </c>
      <c r="S29" s="1" t="str">
        <f>'Baltimore-Ravens'!S4</f>
        <v>HOU</v>
      </c>
      <c r="T29" s="1" t="str">
        <f>'Baltimore-Ravens'!T4</f>
        <v>DET</v>
      </c>
      <c r="U29" s="1" t="str">
        <f>'Baltimore-Ravens'!U4</f>
        <v>@PIT</v>
      </c>
      <c r="V29" s="1" t="str">
        <f>'Baltimore-Ravens'!V4</f>
        <v>@CLE</v>
      </c>
      <c r="W29" s="1" t="str">
        <f>'Baltimore-Ravens'!W4</f>
        <v>IND</v>
      </c>
      <c r="X29" s="1" t="str">
        <f>'Baltimore-Ravens'!X4</f>
        <v>CIN</v>
      </c>
      <c r="Y29" s="1">
        <f t="shared" si="0"/>
        <v>22</v>
      </c>
      <c r="Z29" s="1" t="e">
        <f t="shared" si="1"/>
        <v>#DIV/0!</v>
      </c>
      <c r="AA29" s="1">
        <f t="shared" si="2"/>
        <v>22</v>
      </c>
      <c r="AB29" s="1">
        <f t="shared" si="3"/>
        <v>0</v>
      </c>
      <c r="AC29" s="1" t="e">
        <f t="shared" si="4"/>
        <v>#VALUE!</v>
      </c>
      <c r="AD29" s="1" t="e">
        <f t="shared" si="7"/>
        <v>#VALUE!</v>
      </c>
      <c r="AE29" s="1">
        <f t="shared" si="5"/>
        <v>1</v>
      </c>
      <c r="AF29">
        <f t="shared" si="6"/>
        <v>0</v>
      </c>
    </row>
    <row r="30" spans="1:32">
      <c r="A30" s="1" t="str">
        <f>'Baltimore-Ravens'!A5</f>
        <v>BAL-v</v>
      </c>
      <c r="B30" s="1">
        <f>'Baltimore-Ravens'!B5</f>
        <v>0</v>
      </c>
      <c r="C30" s="1">
        <f>'Baltimore-Ravens'!C5</f>
        <v>0</v>
      </c>
      <c r="D30" s="1">
        <f>'Baltimore-Ravens'!D5</f>
        <v>0</v>
      </c>
      <c r="E30" s="1">
        <f>'Baltimore-Ravens'!E5</f>
        <v>0</v>
      </c>
      <c r="F30" s="1">
        <f>'Baltimore-Ravens'!F5</f>
        <v>0</v>
      </c>
      <c r="G30" s="1">
        <f>'Baltimore-Ravens'!G5</f>
        <v>0</v>
      </c>
      <c r="H30" s="1" t="e">
        <f>'Baltimore-Ravens'!H5</f>
        <v>#VALUE!</v>
      </c>
      <c r="I30" s="1" t="e">
        <f>'Baltimore-Ravens'!I5</f>
        <v>#VALUE!</v>
      </c>
      <c r="J30" s="1" t="e">
        <f>'Baltimore-Ravens'!J5</f>
        <v>#VALUE!</v>
      </c>
      <c r="K30" s="1" t="e">
        <f>'Baltimore-Ravens'!K5</f>
        <v>#VALUE!</v>
      </c>
      <c r="L30" s="1" t="e">
        <f>'Baltimore-Ravens'!L5</f>
        <v>#VALUE!</v>
      </c>
      <c r="M30" s="1" t="e">
        <f>'Baltimore-Ravens'!M5</f>
        <v>#VALUE!</v>
      </c>
      <c r="N30" s="1" t="e">
        <f>'Baltimore-Ravens'!N5</f>
        <v>#VALUE!</v>
      </c>
      <c r="O30" s="1" t="e">
        <f>'Baltimore-Ravens'!O5</f>
        <v>#VALUE!</v>
      </c>
      <c r="P30" s="1" t="e">
        <f>'Baltimore-Ravens'!P5</f>
        <v>#VALUE!</v>
      </c>
      <c r="Q30" s="1" t="e">
        <f>'Baltimore-Ravens'!Q5</f>
        <v>#VALUE!</v>
      </c>
      <c r="R30" s="1" t="e">
        <f>'Baltimore-Ravens'!R5</f>
        <v>#VALUE!</v>
      </c>
      <c r="S30" s="1" t="e">
        <f>'Baltimore-Ravens'!S5</f>
        <v>#VALUE!</v>
      </c>
      <c r="T30" s="1" t="e">
        <f>'Baltimore-Ravens'!T5</f>
        <v>#VALUE!</v>
      </c>
      <c r="U30" s="1" t="e">
        <f>'Baltimore-Ravens'!U5</f>
        <v>#VALUE!</v>
      </c>
      <c r="V30" s="1" t="e">
        <f>'Baltimore-Ravens'!V5</f>
        <v>#VALUE!</v>
      </c>
      <c r="W30" s="1" t="e">
        <f>'Baltimore-Ravens'!W5</f>
        <v>#VALUE!</v>
      </c>
      <c r="X30" s="1" t="e">
        <f>'Baltimore-Ravens'!X5</f>
        <v>#VALUE!</v>
      </c>
      <c r="Y30" s="1" t="e">
        <f t="shared" si="0"/>
        <v>#VALUE!</v>
      </c>
      <c r="Z30" s="1" t="e">
        <f t="shared" si="1"/>
        <v>#VALUE!</v>
      </c>
      <c r="AA30" s="1" t="e">
        <f t="shared" si="2"/>
        <v>#VALUE!</v>
      </c>
      <c r="AB30" s="1" t="e">
        <f t="shared" si="3"/>
        <v>#VALUE!</v>
      </c>
      <c r="AC30" s="1" t="e">
        <f t="shared" si="4"/>
        <v>#VALUE!</v>
      </c>
      <c r="AD30" s="1" t="e">
        <f t="shared" si="7"/>
        <v>#VALUE!</v>
      </c>
      <c r="AE30" s="1">
        <f t="shared" si="5"/>
        <v>0</v>
      </c>
      <c r="AF30" t="e">
        <f t="shared" si="6"/>
        <v>#VALUE!</v>
      </c>
    </row>
    <row r="31" spans="1:32">
      <c r="A31" s="1" t="str">
        <f>'Baltimore-Ravens'!A6</f>
        <v>BAL</v>
      </c>
      <c r="B31" s="1">
        <f>'Baltimore-Ravens'!B6</f>
        <v>0</v>
      </c>
      <c r="C31" s="1">
        <f>'Baltimore-Ravens'!C6</f>
        <v>0</v>
      </c>
      <c r="D31" s="1">
        <f>'Baltimore-Ravens'!D6</f>
        <v>0</v>
      </c>
      <c r="E31" s="1">
        <f>'Baltimore-Ravens'!E6</f>
        <v>0</v>
      </c>
      <c r="F31" s="1">
        <f>'Baltimore-Ravens'!F6</f>
        <v>0</v>
      </c>
      <c r="G31" s="1">
        <f>'Baltimore-Ravens'!G6</f>
        <v>0</v>
      </c>
      <c r="H31" s="1">
        <f>'Baltimore-Ravens'!H6</f>
        <v>3</v>
      </c>
      <c r="I31" s="1">
        <f>'Baltimore-Ravens'!I6</f>
        <v>-7.5</v>
      </c>
      <c r="J31" s="1" t="str">
        <f>'Baltimore-Ravens'!J6</f>
        <v>@JAX</v>
      </c>
      <c r="K31" s="1" t="str">
        <f>'Baltimore-Ravens'!K6</f>
        <v>PIT</v>
      </c>
      <c r="L31" s="1" t="str">
        <f>'Baltimore-Ravens'!L6</f>
        <v>@OAK</v>
      </c>
      <c r="M31" s="1" t="str">
        <f>'Baltimore-Ravens'!M6</f>
        <v>CHI</v>
      </c>
      <c r="N31" s="1" t="str">
        <f>'Baltimore-Ravens'!N6</f>
        <v>@MIN</v>
      </c>
      <c r="O31" s="1" t="str">
        <f>'Baltimore-Ravens'!O6</f>
        <v>MIA</v>
      </c>
      <c r="P31" s="1" t="str">
        <f>'Baltimore-Ravens'!P6</f>
        <v>@TEN</v>
      </c>
      <c r="Q31" s="1" t="str">
        <f>'Baltimore-Ravens'!Q6</f>
        <v>BYE</v>
      </c>
      <c r="R31" s="1" t="str">
        <f>'Baltimore-Ravens'!R6</f>
        <v>@GB</v>
      </c>
      <c r="S31" s="1" t="str">
        <f>'Baltimore-Ravens'!S6</f>
        <v>HOU</v>
      </c>
      <c r="T31" s="1" t="str">
        <f>'Baltimore-Ravens'!T6</f>
        <v>DET</v>
      </c>
      <c r="U31" s="1" t="str">
        <f>'Baltimore-Ravens'!U6</f>
        <v>@PIT</v>
      </c>
      <c r="V31" s="1" t="str">
        <f>'Baltimore-Ravens'!V6</f>
        <v>@CLE</v>
      </c>
      <c r="W31" s="1" t="str">
        <f>'Baltimore-Ravens'!W6</f>
        <v>IND</v>
      </c>
      <c r="X31" s="1" t="str">
        <f>'Baltimore-Ravens'!X6</f>
        <v>CIN</v>
      </c>
      <c r="Y31" s="1">
        <f t="shared" si="0"/>
        <v>-4.5</v>
      </c>
      <c r="Z31" s="1">
        <f t="shared" si="1"/>
        <v>7.4246212024587486</v>
      </c>
      <c r="AA31" s="1">
        <f t="shared" si="2"/>
        <v>-2.25</v>
      </c>
      <c r="AB31" s="1">
        <f t="shared" si="3"/>
        <v>5.25</v>
      </c>
      <c r="AC31" s="1" t="e">
        <f t="shared" si="4"/>
        <v>#NUM!</v>
      </c>
      <c r="AD31" s="1" t="e">
        <f t="shared" si="7"/>
        <v>#VALUE!</v>
      </c>
      <c r="AE31" s="1">
        <f t="shared" si="5"/>
        <v>2</v>
      </c>
      <c r="AF31">
        <f t="shared" si="6"/>
        <v>5.25</v>
      </c>
    </row>
    <row r="32" spans="1:32">
      <c r="A32" s="1" t="str">
        <f>'Cincinnati-Bengals'!A2</f>
        <v>CIN</v>
      </c>
      <c r="B32" s="1">
        <f>'Cincinnati-Bengals'!B2</f>
        <v>0</v>
      </c>
      <c r="C32" s="1">
        <f>'Cincinnati-Bengals'!C2</f>
        <v>0</v>
      </c>
      <c r="D32" s="1">
        <f>'Cincinnati-Bengals'!D2</f>
        <v>0</v>
      </c>
      <c r="E32" s="1">
        <f>'Cincinnati-Bengals'!E2</f>
        <v>0</v>
      </c>
      <c r="F32" s="1">
        <f>'Cincinnati-Bengals'!F2</f>
        <v>0</v>
      </c>
      <c r="G32" s="1">
        <f>'Cincinnati-Bengals'!G2</f>
        <v>0</v>
      </c>
      <c r="H32" s="1">
        <f>'Cincinnati-Bengals'!H2</f>
        <v>0</v>
      </c>
      <c r="I32" s="1">
        <f>'Cincinnati-Bengals'!I2</f>
        <v>9</v>
      </c>
      <c r="J32" s="1" t="str">
        <f>'Cincinnati-Bengals'!J2</f>
        <v>@GB</v>
      </c>
      <c r="K32" s="1" t="str">
        <f>'Cincinnati-Bengals'!K2</f>
        <v>@CLE</v>
      </c>
      <c r="L32" s="1" t="str">
        <f>'Cincinnati-Bengals'!L2</f>
        <v>BUF</v>
      </c>
      <c r="M32" s="1" t="str">
        <f>'Cincinnati-Bengals'!M2</f>
        <v>BYE</v>
      </c>
      <c r="N32" s="1" t="str">
        <f>'Cincinnati-Bengals'!N2</f>
        <v>@PIT</v>
      </c>
      <c r="O32" s="1" t="str">
        <f>'Cincinnati-Bengals'!O2</f>
        <v>IND</v>
      </c>
      <c r="P32" s="1" t="str">
        <f>'Cincinnati-Bengals'!P2</f>
        <v>@JAX</v>
      </c>
      <c r="Q32" s="1" t="str">
        <f>'Cincinnati-Bengals'!Q2</f>
        <v>@TEN</v>
      </c>
      <c r="R32" s="1" t="str">
        <f>'Cincinnati-Bengals'!R2</f>
        <v>@DEN</v>
      </c>
      <c r="S32" s="1" t="str">
        <f>'Cincinnati-Bengals'!S2</f>
        <v>CLE</v>
      </c>
      <c r="T32" s="1" t="str">
        <f>'Cincinnati-Bengals'!T2</f>
        <v>PIT</v>
      </c>
      <c r="U32" s="1" t="str">
        <f>'Cincinnati-Bengals'!U2</f>
        <v>CHI</v>
      </c>
      <c r="V32" s="1" t="str">
        <f>'Cincinnati-Bengals'!V2</f>
        <v>@MIN</v>
      </c>
      <c r="W32" s="1" t="str">
        <f>'Cincinnati-Bengals'!W2</f>
        <v>DET</v>
      </c>
      <c r="X32" s="1" t="str">
        <f>'Cincinnati-Bengals'!X2</f>
        <v>@BAL</v>
      </c>
      <c r="Y32" s="1">
        <f t="shared" si="0"/>
        <v>9</v>
      </c>
      <c r="Z32" s="1">
        <f t="shared" si="1"/>
        <v>6.3639610306789276</v>
      </c>
      <c r="AA32" s="1">
        <f t="shared" si="2"/>
        <v>4.5</v>
      </c>
      <c r="AB32" s="1">
        <f t="shared" si="3"/>
        <v>4.5</v>
      </c>
      <c r="AC32" s="1" t="e">
        <f t="shared" si="4"/>
        <v>#NUM!</v>
      </c>
      <c r="AD32" s="1" t="e">
        <f t="shared" si="7"/>
        <v>#VALUE!</v>
      </c>
      <c r="AE32" s="1">
        <f t="shared" si="5"/>
        <v>2</v>
      </c>
      <c r="AF32">
        <f t="shared" si="6"/>
        <v>4.5</v>
      </c>
    </row>
    <row r="33" spans="1:32">
      <c r="A33" s="1" t="str">
        <f>'Cincinnati-Bengals'!A3</f>
        <v>CIN</v>
      </c>
      <c r="B33" s="1">
        <f>'Cincinnati-Bengals'!B3</f>
        <v>0</v>
      </c>
      <c r="C33" s="1">
        <f>'Cincinnati-Bengals'!C3</f>
        <v>0</v>
      </c>
      <c r="D33" s="1">
        <f>'Cincinnati-Bengals'!D3</f>
        <v>0</v>
      </c>
      <c r="E33" s="1">
        <f>'Cincinnati-Bengals'!E3</f>
        <v>0</v>
      </c>
      <c r="F33" s="1">
        <f>'Cincinnati-Bengals'!F3</f>
        <v>0</v>
      </c>
      <c r="G33" s="1">
        <f>'Cincinnati-Bengals'!G3</f>
        <v>0</v>
      </c>
      <c r="H33" s="1">
        <f>'Cincinnati-Bengals'!H3</f>
        <v>20</v>
      </c>
      <c r="I33" s="1">
        <f>'Cincinnati-Bengals'!I3</f>
        <v>13</v>
      </c>
      <c r="J33" s="1" t="str">
        <f>'Cincinnati-Bengals'!J3</f>
        <v>@GB</v>
      </c>
      <c r="K33" s="1" t="str">
        <f>'Cincinnati-Bengals'!K3</f>
        <v>@CLE</v>
      </c>
      <c r="L33" s="1" t="str">
        <f>'Cincinnati-Bengals'!L3</f>
        <v>BUF</v>
      </c>
      <c r="M33" s="1" t="str">
        <f>'Cincinnati-Bengals'!M3</f>
        <v>BYE</v>
      </c>
      <c r="N33" s="1" t="str">
        <f>'Cincinnati-Bengals'!N3</f>
        <v>@PIT</v>
      </c>
      <c r="O33" s="1" t="str">
        <f>'Cincinnati-Bengals'!O3</f>
        <v>IND</v>
      </c>
      <c r="P33" s="1" t="str">
        <f>'Cincinnati-Bengals'!P3</f>
        <v>@JAX</v>
      </c>
      <c r="Q33" s="1" t="str">
        <f>'Cincinnati-Bengals'!Q3</f>
        <v>@TEN</v>
      </c>
      <c r="R33" s="1" t="str">
        <f>'Cincinnati-Bengals'!R3</f>
        <v>@DEN</v>
      </c>
      <c r="S33" s="1" t="str">
        <f>'Cincinnati-Bengals'!S3</f>
        <v>CLE</v>
      </c>
      <c r="T33" s="1" t="str">
        <f>'Cincinnati-Bengals'!T3</f>
        <v>PIT</v>
      </c>
      <c r="U33" s="1" t="str">
        <f>'Cincinnati-Bengals'!U3</f>
        <v>CHI</v>
      </c>
      <c r="V33" s="1" t="str">
        <f>'Cincinnati-Bengals'!V3</f>
        <v>@MIN</v>
      </c>
      <c r="W33" s="1" t="str">
        <f>'Cincinnati-Bengals'!W3</f>
        <v>DET</v>
      </c>
      <c r="X33" s="1" t="str">
        <f>'Cincinnati-Bengals'!X3</f>
        <v>@BAL</v>
      </c>
      <c r="Y33" s="1">
        <f t="shared" si="0"/>
        <v>33</v>
      </c>
      <c r="Z33" s="1">
        <f t="shared" si="1"/>
        <v>4.9497474683058327</v>
      </c>
      <c r="AA33" s="1">
        <f t="shared" si="2"/>
        <v>16.5</v>
      </c>
      <c r="AB33" s="1">
        <f t="shared" si="3"/>
        <v>3.5</v>
      </c>
      <c r="AC33" s="1" t="e">
        <f t="shared" si="4"/>
        <v>#VALUE!</v>
      </c>
      <c r="AD33" s="1" t="e">
        <f t="shared" si="7"/>
        <v>#VALUE!</v>
      </c>
      <c r="AE33" s="1">
        <f t="shared" si="5"/>
        <v>2</v>
      </c>
      <c r="AF33">
        <f t="shared" si="6"/>
        <v>3.5</v>
      </c>
    </row>
    <row r="34" spans="1:32">
      <c r="A34" s="1" t="str">
        <f>'Cincinnati-Bengals'!A4</f>
        <v>CIN</v>
      </c>
      <c r="B34" s="1">
        <f>'Cincinnati-Bengals'!B4</f>
        <v>0</v>
      </c>
      <c r="C34" s="1">
        <f>'Cincinnati-Bengals'!C4</f>
        <v>0</v>
      </c>
      <c r="D34" s="1">
        <f>'Cincinnati-Bengals'!D4</f>
        <v>0</v>
      </c>
      <c r="E34" s="1">
        <f>'Cincinnati-Bengals'!E4</f>
        <v>0</v>
      </c>
      <c r="F34" s="1">
        <f>'Cincinnati-Bengals'!F4</f>
        <v>0</v>
      </c>
      <c r="G34" s="1">
        <f>'Cincinnati-Bengals'!G4</f>
        <v>0</v>
      </c>
      <c r="H34" s="1" t="str">
        <f>'Cincinnati-Bengals'!H4</f>
        <v>BAL</v>
      </c>
      <c r="I34" s="1" t="str">
        <f>'Cincinnati-Bengals'!I4</f>
        <v>HOU</v>
      </c>
      <c r="J34" s="1">
        <f>'Cincinnati-Bengals'!J4</f>
        <v>13</v>
      </c>
      <c r="K34" s="1" t="str">
        <f>'Cincinnati-Bengals'!K4</f>
        <v>@CLE</v>
      </c>
      <c r="L34" s="1" t="str">
        <f>'Cincinnati-Bengals'!L4</f>
        <v>BUF</v>
      </c>
      <c r="M34" s="1" t="str">
        <f>'Cincinnati-Bengals'!M4</f>
        <v>BYE</v>
      </c>
      <c r="N34" s="1" t="str">
        <f>'Cincinnati-Bengals'!N4</f>
        <v>@PIT</v>
      </c>
      <c r="O34" s="1" t="str">
        <f>'Cincinnati-Bengals'!O4</f>
        <v>IND</v>
      </c>
      <c r="P34" s="1" t="str">
        <f>'Cincinnati-Bengals'!P4</f>
        <v>@JAX</v>
      </c>
      <c r="Q34" s="1" t="str">
        <f>'Cincinnati-Bengals'!Q4</f>
        <v>@TEN</v>
      </c>
      <c r="R34" s="1" t="str">
        <f>'Cincinnati-Bengals'!R4</f>
        <v>@DEN</v>
      </c>
      <c r="S34" s="1" t="str">
        <f>'Cincinnati-Bengals'!S4</f>
        <v>CLE</v>
      </c>
      <c r="T34" s="1" t="str">
        <f>'Cincinnati-Bengals'!T4</f>
        <v>PIT</v>
      </c>
      <c r="U34" s="1" t="str">
        <f>'Cincinnati-Bengals'!U4</f>
        <v>CHI</v>
      </c>
      <c r="V34" s="1" t="str">
        <f>'Cincinnati-Bengals'!V4</f>
        <v>@MIN</v>
      </c>
      <c r="W34" s="1" t="str">
        <f>'Cincinnati-Bengals'!W4</f>
        <v>DET</v>
      </c>
      <c r="X34" s="1" t="str">
        <f>'Cincinnati-Bengals'!X4</f>
        <v>@BAL</v>
      </c>
      <c r="Y34" s="1">
        <f t="shared" ref="Y34:Y65" si="8">SUM(H34:X34)</f>
        <v>13</v>
      </c>
      <c r="Z34" s="1" t="e">
        <f t="shared" ref="Z34:Z65" si="9">_xlfn.STDEV.S(H34:X34)</f>
        <v>#DIV/0!</v>
      </c>
      <c r="AA34" s="1">
        <f t="shared" ref="AA34:AA65" si="10">AVERAGE(H34:X34)</f>
        <v>13</v>
      </c>
      <c r="AB34" s="1">
        <f t="shared" ref="AB34:AB65" si="11">AVEDEV(H34:X34)</f>
        <v>0</v>
      </c>
      <c r="AC34" s="1" t="e">
        <f t="shared" ref="AC34:AC65" si="12">GROWTH(H34:J34)</f>
        <v>#VALUE!</v>
      </c>
      <c r="AD34" s="1" t="e">
        <f t="shared" si="7"/>
        <v>#VALUE!</v>
      </c>
      <c r="AE34" s="1">
        <f t="shared" ref="AE34:AE65" si="13">COUNT(H34:X34)</f>
        <v>1</v>
      </c>
      <c r="AF34">
        <f t="shared" ref="AF34:AF65" si="14">_xlfn.STDEV.P(H34:X34)</f>
        <v>0</v>
      </c>
    </row>
    <row r="35" spans="1:32">
      <c r="A35" s="1" t="str">
        <f>'Cincinnati-Bengals'!A5</f>
        <v>CIN-v</v>
      </c>
      <c r="B35" s="1">
        <f>'Cincinnati-Bengals'!B5</f>
        <v>0</v>
      </c>
      <c r="C35" s="1">
        <f>'Cincinnati-Bengals'!C5</f>
        <v>0</v>
      </c>
      <c r="D35" s="1">
        <f>'Cincinnati-Bengals'!D5</f>
        <v>0</v>
      </c>
      <c r="E35" s="1">
        <f>'Cincinnati-Bengals'!E5</f>
        <v>0</v>
      </c>
      <c r="F35" s="1">
        <f>'Cincinnati-Bengals'!F5</f>
        <v>0</v>
      </c>
      <c r="G35" s="1">
        <f>'Cincinnati-Bengals'!G5</f>
        <v>0</v>
      </c>
      <c r="H35" s="1" t="e">
        <f>'Cincinnati-Bengals'!H5</f>
        <v>#VALUE!</v>
      </c>
      <c r="I35" s="1" t="e">
        <f>'Cincinnati-Bengals'!I5</f>
        <v>#VALUE!</v>
      </c>
      <c r="J35" s="1" t="e">
        <f>'Cincinnati-Bengals'!J5</f>
        <v>#VALUE!</v>
      </c>
      <c r="K35" s="1" t="e">
        <f>'Cincinnati-Bengals'!K5</f>
        <v>#VALUE!</v>
      </c>
      <c r="L35" s="1" t="e">
        <f>'Cincinnati-Bengals'!L5</f>
        <v>#VALUE!</v>
      </c>
      <c r="M35" s="1" t="e">
        <f>'Cincinnati-Bengals'!M5</f>
        <v>#VALUE!</v>
      </c>
      <c r="N35" s="1" t="e">
        <f>'Cincinnati-Bengals'!N5</f>
        <v>#VALUE!</v>
      </c>
      <c r="O35" s="1" t="e">
        <f>'Cincinnati-Bengals'!O5</f>
        <v>#VALUE!</v>
      </c>
      <c r="P35" s="1" t="e">
        <f>'Cincinnati-Bengals'!P5</f>
        <v>#VALUE!</v>
      </c>
      <c r="Q35" s="1" t="e">
        <f>'Cincinnati-Bengals'!Q5</f>
        <v>#VALUE!</v>
      </c>
      <c r="R35" s="1" t="e">
        <f>'Cincinnati-Bengals'!R5</f>
        <v>#VALUE!</v>
      </c>
      <c r="S35" s="1" t="e">
        <f>'Cincinnati-Bengals'!S5</f>
        <v>#VALUE!</v>
      </c>
      <c r="T35" s="1" t="e">
        <f>'Cincinnati-Bengals'!T5</f>
        <v>#VALUE!</v>
      </c>
      <c r="U35" s="1" t="e">
        <f>'Cincinnati-Bengals'!U5</f>
        <v>#VALUE!</v>
      </c>
      <c r="V35" s="1" t="e">
        <f>'Cincinnati-Bengals'!V5</f>
        <v>#VALUE!</v>
      </c>
      <c r="W35" s="1" t="e">
        <f>'Cincinnati-Bengals'!W5</f>
        <v>#VALUE!</v>
      </c>
      <c r="X35" s="1" t="e">
        <f>'Cincinnati-Bengals'!X5</f>
        <v>#VALUE!</v>
      </c>
      <c r="Y35" s="1" t="e">
        <f t="shared" si="8"/>
        <v>#VALUE!</v>
      </c>
      <c r="Z35" s="1" t="e">
        <f t="shared" si="9"/>
        <v>#VALUE!</v>
      </c>
      <c r="AA35" s="1" t="e">
        <f t="shared" si="10"/>
        <v>#VALUE!</v>
      </c>
      <c r="AB35" s="1" t="e">
        <f t="shared" si="11"/>
        <v>#VALUE!</v>
      </c>
      <c r="AC35" s="1" t="e">
        <f t="shared" si="12"/>
        <v>#VALUE!</v>
      </c>
      <c r="AD35" s="1" t="e">
        <f t="shared" ref="AD35:AD66" si="15">TREND(H35:S35)</f>
        <v>#VALUE!</v>
      </c>
      <c r="AE35" s="1">
        <f t="shared" si="13"/>
        <v>0</v>
      </c>
      <c r="AF35" t="e">
        <f t="shared" si="14"/>
        <v>#VALUE!</v>
      </c>
    </row>
    <row r="36" spans="1:32">
      <c r="A36" s="1" t="str">
        <f>'Cincinnati-Bengals'!A6</f>
        <v>CIN</v>
      </c>
      <c r="B36" s="1">
        <f>'Cincinnati-Bengals'!B6</f>
        <v>0</v>
      </c>
      <c r="C36" s="1">
        <f>'Cincinnati-Bengals'!C6</f>
        <v>0</v>
      </c>
      <c r="D36" s="1">
        <f>'Cincinnati-Bengals'!D6</f>
        <v>0</v>
      </c>
      <c r="E36" s="1">
        <f>'Cincinnati-Bengals'!E6</f>
        <v>0</v>
      </c>
      <c r="F36" s="1">
        <f>'Cincinnati-Bengals'!F6</f>
        <v>0</v>
      </c>
      <c r="G36" s="1">
        <f>'Cincinnati-Bengals'!G6</f>
        <v>0</v>
      </c>
      <c r="H36" s="1">
        <f>'Cincinnati-Bengals'!H6</f>
        <v>-3</v>
      </c>
      <c r="I36" s="1">
        <f>'Cincinnati-Bengals'!I6</f>
        <v>-5</v>
      </c>
      <c r="J36" s="1" t="str">
        <f>'Cincinnati-Bengals'!J6</f>
        <v>@GB</v>
      </c>
      <c r="K36" s="1" t="str">
        <f>'Cincinnati-Bengals'!K6</f>
        <v>@CLE</v>
      </c>
      <c r="L36" s="1" t="str">
        <f>'Cincinnati-Bengals'!L6</f>
        <v>BUF</v>
      </c>
      <c r="M36" s="1" t="str">
        <f>'Cincinnati-Bengals'!M6</f>
        <v>BYE</v>
      </c>
      <c r="N36" s="1" t="str">
        <f>'Cincinnati-Bengals'!N6</f>
        <v>@PIT</v>
      </c>
      <c r="O36" s="1" t="str">
        <f>'Cincinnati-Bengals'!O6</f>
        <v>IND</v>
      </c>
      <c r="P36" s="1" t="str">
        <f>'Cincinnati-Bengals'!P6</f>
        <v>@JAX</v>
      </c>
      <c r="Q36" s="1" t="str">
        <f>'Cincinnati-Bengals'!Q6</f>
        <v>@TEN</v>
      </c>
      <c r="R36" s="1" t="str">
        <f>'Cincinnati-Bengals'!R6</f>
        <v>@DEN</v>
      </c>
      <c r="S36" s="1" t="str">
        <f>'Cincinnati-Bengals'!S6</f>
        <v>CLE</v>
      </c>
      <c r="T36" s="1" t="str">
        <f>'Cincinnati-Bengals'!T6</f>
        <v>PIT</v>
      </c>
      <c r="U36" s="1" t="str">
        <f>'Cincinnati-Bengals'!U6</f>
        <v>CHI</v>
      </c>
      <c r="V36" s="1" t="str">
        <f>'Cincinnati-Bengals'!V6</f>
        <v>@MIN</v>
      </c>
      <c r="W36" s="1" t="str">
        <f>'Cincinnati-Bengals'!W6</f>
        <v>DET</v>
      </c>
      <c r="X36" s="1" t="str">
        <f>'Cincinnati-Bengals'!X6</f>
        <v>@BAL</v>
      </c>
      <c r="Y36" s="1">
        <f t="shared" si="8"/>
        <v>-8</v>
      </c>
      <c r="Z36" s="1">
        <f t="shared" si="9"/>
        <v>1.4142135623730951</v>
      </c>
      <c r="AA36" s="1">
        <f t="shared" si="10"/>
        <v>-4</v>
      </c>
      <c r="AB36" s="1">
        <f t="shared" si="11"/>
        <v>1</v>
      </c>
      <c r="AC36" s="1" t="e">
        <f t="shared" si="12"/>
        <v>#NUM!</v>
      </c>
      <c r="AD36" s="1" t="e">
        <f t="shared" si="15"/>
        <v>#VALUE!</v>
      </c>
      <c r="AE36" s="1">
        <f t="shared" si="13"/>
        <v>2</v>
      </c>
      <c r="AF36">
        <f t="shared" si="14"/>
        <v>1</v>
      </c>
    </row>
    <row r="37" spans="1:32">
      <c r="A37" s="1" t="str">
        <f>'Cleveland-Browns'!A2</f>
        <v>CLE</v>
      </c>
      <c r="B37" s="1">
        <f>'Cleveland-Browns'!B2</f>
        <v>0</v>
      </c>
      <c r="C37" s="1">
        <f>'Cleveland-Browns'!C2</f>
        <v>0</v>
      </c>
      <c r="D37" s="1">
        <f>'Cleveland-Browns'!D2</f>
        <v>0</v>
      </c>
      <c r="E37" s="1">
        <f>'Cleveland-Browns'!E2</f>
        <v>0</v>
      </c>
      <c r="F37" s="1">
        <f>'Cleveland-Browns'!F2</f>
        <v>0</v>
      </c>
      <c r="G37" s="1">
        <f>'Cleveland-Browns'!G2</f>
        <v>0</v>
      </c>
      <c r="H37" s="1">
        <f>'Cleveland-Browns'!H2</f>
        <v>18</v>
      </c>
      <c r="I37" s="1">
        <f>'Cleveland-Browns'!I2</f>
        <v>10</v>
      </c>
      <c r="J37" s="1" t="str">
        <f>'Cleveland-Browns'!J2</f>
        <v>@IND</v>
      </c>
      <c r="K37" s="1" t="str">
        <f>'Cleveland-Browns'!K2</f>
        <v>CIN</v>
      </c>
      <c r="L37" s="1" t="str">
        <f>'Cleveland-Browns'!L2</f>
        <v>NYJ</v>
      </c>
      <c r="M37" s="1" t="str">
        <f>'Cleveland-Browns'!M2</f>
        <v>@HOU</v>
      </c>
      <c r="N37" s="1" t="str">
        <f>'Cleveland-Browns'!N2</f>
        <v>TEN</v>
      </c>
      <c r="O37" s="1" t="str">
        <f>'Cleveland-Browns'!O2</f>
        <v>MIN</v>
      </c>
      <c r="P37" s="1" t="str">
        <f>'Cleveland-Browns'!P2</f>
        <v>BYE</v>
      </c>
      <c r="Q37" s="1" t="str">
        <f>'Cleveland-Browns'!Q2</f>
        <v>@DET</v>
      </c>
      <c r="R37" s="1" t="str">
        <f>'Cleveland-Browns'!R2</f>
        <v>JAX</v>
      </c>
      <c r="S37" s="1" t="str">
        <f>'Cleveland-Browns'!S2</f>
        <v>@CIN</v>
      </c>
      <c r="T37" s="1" t="str">
        <f>'Cleveland-Browns'!T2</f>
        <v>@LAC</v>
      </c>
      <c r="U37" s="1" t="str">
        <f>'Cleveland-Browns'!U2</f>
        <v>GB</v>
      </c>
      <c r="V37" s="1" t="str">
        <f>'Cleveland-Browns'!V2</f>
        <v>BAL</v>
      </c>
      <c r="W37" s="1" t="str">
        <f>'Cleveland-Browns'!W2</f>
        <v>@CHI</v>
      </c>
      <c r="X37" s="1" t="str">
        <f>'Cleveland-Browns'!X2</f>
        <v>@PIT</v>
      </c>
      <c r="Y37" s="1">
        <f t="shared" si="8"/>
        <v>28</v>
      </c>
      <c r="Z37" s="1">
        <f t="shared" si="9"/>
        <v>5.6568542494923806</v>
      </c>
      <c r="AA37" s="1">
        <f t="shared" si="10"/>
        <v>14</v>
      </c>
      <c r="AB37" s="1">
        <f t="shared" si="11"/>
        <v>4</v>
      </c>
      <c r="AC37" s="1" t="e">
        <f t="shared" si="12"/>
        <v>#VALUE!</v>
      </c>
      <c r="AD37" s="1" t="e">
        <f t="shared" si="15"/>
        <v>#VALUE!</v>
      </c>
      <c r="AE37" s="1">
        <f t="shared" si="13"/>
        <v>2</v>
      </c>
      <c r="AF37">
        <f t="shared" si="14"/>
        <v>4</v>
      </c>
    </row>
    <row r="38" spans="1:32">
      <c r="A38" s="1" t="str">
        <f>'Cleveland-Browns'!A3</f>
        <v>CLE</v>
      </c>
      <c r="B38" s="1">
        <f>'Cleveland-Browns'!B3</f>
        <v>0</v>
      </c>
      <c r="C38" s="1">
        <f>'Cleveland-Browns'!C3</f>
        <v>0</v>
      </c>
      <c r="D38" s="1">
        <f>'Cleveland-Browns'!D3</f>
        <v>0</v>
      </c>
      <c r="E38" s="1">
        <f>'Cleveland-Browns'!E3</f>
        <v>0</v>
      </c>
      <c r="F38" s="1">
        <f>'Cleveland-Browns'!F3</f>
        <v>0</v>
      </c>
      <c r="G38" s="1">
        <f>'Cleveland-Browns'!G3</f>
        <v>0</v>
      </c>
      <c r="H38" s="1">
        <f>'Cleveland-Browns'!H3</f>
        <v>21</v>
      </c>
      <c r="I38" s="1">
        <f>'Cleveland-Browns'!I3</f>
        <v>24</v>
      </c>
      <c r="J38" s="1" t="str">
        <f>'Cleveland-Browns'!J3</f>
        <v>@IND</v>
      </c>
      <c r="K38" s="1" t="str">
        <f>'Cleveland-Browns'!K3</f>
        <v>CIN</v>
      </c>
      <c r="L38" s="1" t="str">
        <f>'Cleveland-Browns'!L3</f>
        <v>NYJ</v>
      </c>
      <c r="M38" s="1" t="str">
        <f>'Cleveland-Browns'!M3</f>
        <v>@HOU</v>
      </c>
      <c r="N38" s="1" t="str">
        <f>'Cleveland-Browns'!N3</f>
        <v>TEN</v>
      </c>
      <c r="O38" s="1" t="str">
        <f>'Cleveland-Browns'!O3</f>
        <v>MIN</v>
      </c>
      <c r="P38" s="1" t="str">
        <f>'Cleveland-Browns'!P3</f>
        <v>BYE</v>
      </c>
      <c r="Q38" s="1" t="str">
        <f>'Cleveland-Browns'!Q3</f>
        <v>@DET</v>
      </c>
      <c r="R38" s="1" t="str">
        <f>'Cleveland-Browns'!R3</f>
        <v>JAX</v>
      </c>
      <c r="S38" s="1" t="str">
        <f>'Cleveland-Browns'!S3</f>
        <v>@CIN</v>
      </c>
      <c r="T38" s="1" t="str">
        <f>'Cleveland-Browns'!T3</f>
        <v>@LAC</v>
      </c>
      <c r="U38" s="1" t="str">
        <f>'Cleveland-Browns'!U3</f>
        <v>GB</v>
      </c>
      <c r="V38" s="1" t="str">
        <f>'Cleveland-Browns'!V3</f>
        <v>BAL</v>
      </c>
      <c r="W38" s="1" t="str">
        <f>'Cleveland-Browns'!W3</f>
        <v>@CHI</v>
      </c>
      <c r="X38" s="1" t="str">
        <f>'Cleveland-Browns'!X3</f>
        <v>@PIT</v>
      </c>
      <c r="Y38" s="1">
        <f t="shared" si="8"/>
        <v>45</v>
      </c>
      <c r="Z38" s="1">
        <f t="shared" si="9"/>
        <v>2.1213203435596424</v>
      </c>
      <c r="AA38" s="1">
        <f t="shared" si="10"/>
        <v>22.5</v>
      </c>
      <c r="AB38" s="1">
        <f t="shared" si="11"/>
        <v>1.5</v>
      </c>
      <c r="AC38" s="1" t="e">
        <f t="shared" si="12"/>
        <v>#VALUE!</v>
      </c>
      <c r="AD38" s="1" t="e">
        <f t="shared" si="15"/>
        <v>#VALUE!</v>
      </c>
      <c r="AE38" s="1">
        <f t="shared" si="13"/>
        <v>2</v>
      </c>
      <c r="AF38">
        <f t="shared" si="14"/>
        <v>1.5</v>
      </c>
    </row>
    <row r="39" spans="1:32">
      <c r="A39" s="1" t="str">
        <f>'Cleveland-Browns'!A4</f>
        <v>CLE</v>
      </c>
      <c r="B39" s="1">
        <f>'Cleveland-Browns'!B4</f>
        <v>0</v>
      </c>
      <c r="C39" s="1">
        <f>'Cleveland-Browns'!C4</f>
        <v>0</v>
      </c>
      <c r="D39" s="1">
        <f>'Cleveland-Browns'!D4</f>
        <v>0</v>
      </c>
      <c r="E39" s="1">
        <f>'Cleveland-Browns'!E4</f>
        <v>0</v>
      </c>
      <c r="F39" s="1">
        <f>'Cleveland-Browns'!F4</f>
        <v>0</v>
      </c>
      <c r="G39" s="1">
        <f>'Cleveland-Browns'!G4</f>
        <v>0</v>
      </c>
      <c r="H39" s="1" t="str">
        <f>'Cleveland-Browns'!H4</f>
        <v>PIT</v>
      </c>
      <c r="I39" s="1" t="str">
        <f>'Cleveland-Browns'!I4</f>
        <v>@BAL</v>
      </c>
      <c r="J39" s="1">
        <f>'Cleveland-Browns'!J4</f>
        <v>24</v>
      </c>
      <c r="K39" s="1" t="str">
        <f>'Cleveland-Browns'!K4</f>
        <v>CIN</v>
      </c>
      <c r="L39" s="1" t="str">
        <f>'Cleveland-Browns'!L4</f>
        <v>NYJ</v>
      </c>
      <c r="M39" s="1" t="str">
        <f>'Cleveland-Browns'!M4</f>
        <v>@HOU</v>
      </c>
      <c r="N39" s="1" t="str">
        <f>'Cleveland-Browns'!N4</f>
        <v>TEN</v>
      </c>
      <c r="O39" s="1" t="str">
        <f>'Cleveland-Browns'!O4</f>
        <v>MIN</v>
      </c>
      <c r="P39" s="1" t="str">
        <f>'Cleveland-Browns'!P4</f>
        <v>BYE</v>
      </c>
      <c r="Q39" s="1" t="str">
        <f>'Cleveland-Browns'!Q4</f>
        <v>@DET</v>
      </c>
      <c r="R39" s="1" t="str">
        <f>'Cleveland-Browns'!R4</f>
        <v>JAX</v>
      </c>
      <c r="S39" s="1" t="str">
        <f>'Cleveland-Browns'!S4</f>
        <v>@CIN</v>
      </c>
      <c r="T39" s="1" t="str">
        <f>'Cleveland-Browns'!T4</f>
        <v>@LAC</v>
      </c>
      <c r="U39" s="1" t="str">
        <f>'Cleveland-Browns'!U4</f>
        <v>GB</v>
      </c>
      <c r="V39" s="1" t="str">
        <f>'Cleveland-Browns'!V4</f>
        <v>BAL</v>
      </c>
      <c r="W39" s="1" t="str">
        <f>'Cleveland-Browns'!W4</f>
        <v>@CHI</v>
      </c>
      <c r="X39" s="1" t="str">
        <f>'Cleveland-Browns'!X4</f>
        <v>@PIT</v>
      </c>
      <c r="Y39" s="1">
        <f t="shared" si="8"/>
        <v>24</v>
      </c>
      <c r="Z39" s="1" t="e">
        <f t="shared" si="9"/>
        <v>#DIV/0!</v>
      </c>
      <c r="AA39" s="1">
        <f t="shared" si="10"/>
        <v>24</v>
      </c>
      <c r="AB39" s="1">
        <f t="shared" si="11"/>
        <v>0</v>
      </c>
      <c r="AC39" s="1" t="e">
        <f t="shared" si="12"/>
        <v>#VALUE!</v>
      </c>
      <c r="AD39" s="1" t="e">
        <f t="shared" si="15"/>
        <v>#VALUE!</v>
      </c>
      <c r="AE39" s="1">
        <f t="shared" si="13"/>
        <v>1</v>
      </c>
      <c r="AF39">
        <f t="shared" si="14"/>
        <v>0</v>
      </c>
    </row>
    <row r="40" spans="1:32">
      <c r="A40" s="1" t="str">
        <f>'Cleveland-Browns'!A5</f>
        <v>CLE-v</v>
      </c>
      <c r="B40" s="1">
        <f>'Cleveland-Browns'!B5</f>
        <v>0</v>
      </c>
      <c r="C40" s="1">
        <f>'Cleveland-Browns'!C5</f>
        <v>0</v>
      </c>
      <c r="D40" s="1">
        <f>'Cleveland-Browns'!D5</f>
        <v>0</v>
      </c>
      <c r="E40" s="1">
        <f>'Cleveland-Browns'!E5</f>
        <v>0</v>
      </c>
      <c r="F40" s="1">
        <f>'Cleveland-Browns'!F5</f>
        <v>0</v>
      </c>
      <c r="G40" s="1">
        <f>'Cleveland-Browns'!G5</f>
        <v>0</v>
      </c>
      <c r="H40" s="1" t="e">
        <f>'Cleveland-Browns'!H5</f>
        <v>#VALUE!</v>
      </c>
      <c r="I40" s="1" t="e">
        <f>'Cleveland-Browns'!I5</f>
        <v>#VALUE!</v>
      </c>
      <c r="J40" s="1" t="e">
        <f>'Cleveland-Browns'!J5</f>
        <v>#VALUE!</v>
      </c>
      <c r="K40" s="1" t="e">
        <f>'Cleveland-Browns'!K5</f>
        <v>#VALUE!</v>
      </c>
      <c r="L40" s="1" t="e">
        <f>'Cleveland-Browns'!L5</f>
        <v>#VALUE!</v>
      </c>
      <c r="M40" s="1" t="e">
        <f>'Cleveland-Browns'!M5</f>
        <v>#VALUE!</v>
      </c>
      <c r="N40" s="1" t="e">
        <f>'Cleveland-Browns'!N5</f>
        <v>#VALUE!</v>
      </c>
      <c r="O40" s="1" t="e">
        <f>'Cleveland-Browns'!O5</f>
        <v>#VALUE!</v>
      </c>
      <c r="P40" s="1" t="e">
        <f>'Cleveland-Browns'!P5</f>
        <v>#VALUE!</v>
      </c>
      <c r="Q40" s="1" t="e">
        <f>'Cleveland-Browns'!Q5</f>
        <v>#VALUE!</v>
      </c>
      <c r="R40" s="1" t="e">
        <f>'Cleveland-Browns'!R5</f>
        <v>#VALUE!</v>
      </c>
      <c r="S40" s="1" t="e">
        <f>'Cleveland-Browns'!S5</f>
        <v>#VALUE!</v>
      </c>
      <c r="T40" s="1" t="e">
        <f>'Cleveland-Browns'!T5</f>
        <v>#VALUE!</v>
      </c>
      <c r="U40" s="1" t="e">
        <f>'Cleveland-Browns'!U5</f>
        <v>#VALUE!</v>
      </c>
      <c r="V40" s="1" t="e">
        <f>'Cleveland-Browns'!V5</f>
        <v>#VALUE!</v>
      </c>
      <c r="W40" s="1" t="e">
        <f>'Cleveland-Browns'!W5</f>
        <v>#VALUE!</v>
      </c>
      <c r="X40" s="1" t="e">
        <f>'Cleveland-Browns'!X5</f>
        <v>#VALUE!</v>
      </c>
      <c r="Y40" s="1" t="e">
        <f t="shared" si="8"/>
        <v>#VALUE!</v>
      </c>
      <c r="Z40" s="1" t="e">
        <f t="shared" si="9"/>
        <v>#VALUE!</v>
      </c>
      <c r="AA40" s="1" t="e">
        <f t="shared" si="10"/>
        <v>#VALUE!</v>
      </c>
      <c r="AB40" s="1" t="e">
        <f t="shared" si="11"/>
        <v>#VALUE!</v>
      </c>
      <c r="AC40" s="1" t="e">
        <f t="shared" si="12"/>
        <v>#VALUE!</v>
      </c>
      <c r="AD40" s="1" t="e">
        <f t="shared" si="15"/>
        <v>#VALUE!</v>
      </c>
      <c r="AE40" s="1">
        <f t="shared" si="13"/>
        <v>0</v>
      </c>
      <c r="AF40" t="e">
        <f t="shared" si="14"/>
        <v>#VALUE!</v>
      </c>
    </row>
    <row r="41" spans="1:32">
      <c r="A41" s="1" t="str">
        <f>'Cleveland-Browns'!A6</f>
        <v>CLE</v>
      </c>
      <c r="B41" s="1">
        <f>'Cleveland-Browns'!B6</f>
        <v>0</v>
      </c>
      <c r="C41" s="1">
        <f>'Cleveland-Browns'!C6</f>
        <v>0</v>
      </c>
      <c r="D41" s="1">
        <f>'Cleveland-Browns'!D6</f>
        <v>0</v>
      </c>
      <c r="E41" s="1">
        <f>'Cleveland-Browns'!E6</f>
        <v>0</v>
      </c>
      <c r="F41" s="1">
        <f>'Cleveland-Browns'!F6</f>
        <v>0</v>
      </c>
      <c r="G41" s="1">
        <f>'Cleveland-Browns'!G6</f>
        <v>0</v>
      </c>
      <c r="H41" s="1">
        <f>'Cleveland-Browns'!H6</f>
        <v>8.5</v>
      </c>
      <c r="I41" s="1">
        <f>'Cleveland-Browns'!I6</f>
        <v>7.5</v>
      </c>
      <c r="J41" s="1" t="str">
        <f>'Cleveland-Browns'!J6</f>
        <v>@IND</v>
      </c>
      <c r="K41" s="1" t="str">
        <f>'Cleveland-Browns'!K6</f>
        <v>CIN</v>
      </c>
      <c r="L41" s="1" t="str">
        <f>'Cleveland-Browns'!L6</f>
        <v>NYJ</v>
      </c>
      <c r="M41" s="1" t="str">
        <f>'Cleveland-Browns'!M6</f>
        <v>@HOU</v>
      </c>
      <c r="N41" s="1" t="str">
        <f>'Cleveland-Browns'!N6</f>
        <v>TEN</v>
      </c>
      <c r="O41" s="1" t="str">
        <f>'Cleveland-Browns'!O6</f>
        <v>MIN</v>
      </c>
      <c r="P41" s="1" t="str">
        <f>'Cleveland-Browns'!P6</f>
        <v>BYE</v>
      </c>
      <c r="Q41" s="1" t="str">
        <f>'Cleveland-Browns'!Q6</f>
        <v>@DET</v>
      </c>
      <c r="R41" s="1" t="str">
        <f>'Cleveland-Browns'!R6</f>
        <v>JAX</v>
      </c>
      <c r="S41" s="1" t="str">
        <f>'Cleveland-Browns'!S6</f>
        <v>@CIN</v>
      </c>
      <c r="T41" s="1" t="str">
        <f>'Cleveland-Browns'!T6</f>
        <v>@LAC</v>
      </c>
      <c r="U41" s="1" t="str">
        <f>'Cleveland-Browns'!U6</f>
        <v>GB</v>
      </c>
      <c r="V41" s="1" t="str">
        <f>'Cleveland-Browns'!V6</f>
        <v>BAL</v>
      </c>
      <c r="W41" s="1" t="str">
        <f>'Cleveland-Browns'!W6</f>
        <v>@CHI</v>
      </c>
      <c r="X41" s="1" t="str">
        <f>'Cleveland-Browns'!X6</f>
        <v>@PIT</v>
      </c>
      <c r="Y41" s="1">
        <f t="shared" si="8"/>
        <v>16</v>
      </c>
      <c r="Z41" s="1">
        <f t="shared" si="9"/>
        <v>0.70710678118654757</v>
      </c>
      <c r="AA41" s="1">
        <f t="shared" si="10"/>
        <v>8</v>
      </c>
      <c r="AB41" s="1">
        <f t="shared" si="11"/>
        <v>0.5</v>
      </c>
      <c r="AC41" s="1" t="e">
        <f t="shared" si="12"/>
        <v>#VALUE!</v>
      </c>
      <c r="AD41" s="1" t="e">
        <f t="shared" si="15"/>
        <v>#VALUE!</v>
      </c>
      <c r="AE41" s="1">
        <f t="shared" si="13"/>
        <v>2</v>
      </c>
      <c r="AF41">
        <f t="shared" si="14"/>
        <v>0.5</v>
      </c>
    </row>
    <row r="42" spans="1:32">
      <c r="A42" s="1" t="str">
        <f>'Indianpolis-Colts'!A2</f>
        <v>IND</v>
      </c>
      <c r="B42" s="1">
        <f>'Indianpolis-Colts'!B2</f>
        <v>0</v>
      </c>
      <c r="C42" s="1">
        <f>'Indianpolis-Colts'!C2</f>
        <v>0</v>
      </c>
      <c r="D42" s="1">
        <f>'Indianpolis-Colts'!D2</f>
        <v>0</v>
      </c>
      <c r="E42" s="1">
        <f>'Indianpolis-Colts'!E2</f>
        <v>0</v>
      </c>
      <c r="F42" s="1">
        <f>'Indianpolis-Colts'!F2</f>
        <v>0</v>
      </c>
      <c r="G42" s="1">
        <f>'Indianpolis-Colts'!G2</f>
        <v>0</v>
      </c>
      <c r="H42" s="1">
        <f>'Indianpolis-Colts'!H2</f>
        <v>9</v>
      </c>
      <c r="I42" s="1">
        <f>'Indianpolis-Colts'!I2</f>
        <v>13</v>
      </c>
      <c r="J42" s="1" t="str">
        <f>'Indianpolis-Colts'!J2</f>
        <v>CLE</v>
      </c>
      <c r="K42" s="1" t="str">
        <f>'Indianpolis-Colts'!K2</f>
        <v>@SEA</v>
      </c>
      <c r="L42" s="1" t="str">
        <f>'Indianpolis-Colts'!L2</f>
        <v>SF</v>
      </c>
      <c r="M42" s="1" t="str">
        <f>'Indianpolis-Colts'!M2</f>
        <v>@TEN</v>
      </c>
      <c r="N42" s="1" t="str">
        <f>'Indianpolis-Colts'!N2</f>
        <v>JAX</v>
      </c>
      <c r="O42" s="1" t="str">
        <f>'Indianpolis-Colts'!O2</f>
        <v>@CIN</v>
      </c>
      <c r="P42" s="1" t="str">
        <f>'Indianpolis-Colts'!P2</f>
        <v>@HOU</v>
      </c>
      <c r="Q42" s="1" t="str">
        <f>'Indianpolis-Colts'!Q2</f>
        <v>PIT</v>
      </c>
      <c r="R42" s="1" t="str">
        <f>'Indianpolis-Colts'!R2</f>
        <v>BYE</v>
      </c>
      <c r="S42" s="1" t="str">
        <f>'Indianpolis-Colts'!S2</f>
        <v>TEN</v>
      </c>
      <c r="T42" s="1" t="str">
        <f>'Indianpolis-Colts'!T2</f>
        <v>@JAX</v>
      </c>
      <c r="U42" s="1" t="str">
        <f>'Indianpolis-Colts'!U2</f>
        <v>@BUF</v>
      </c>
      <c r="V42" s="1" t="str">
        <f>'Indianpolis-Colts'!V2</f>
        <v>DEN</v>
      </c>
      <c r="W42" s="1" t="str">
        <f>'Indianpolis-Colts'!W2</f>
        <v>@BAL</v>
      </c>
      <c r="X42" s="1" t="str">
        <f>'Indianpolis-Colts'!X2</f>
        <v>HOU</v>
      </c>
      <c r="Y42" s="1">
        <f t="shared" si="8"/>
        <v>22</v>
      </c>
      <c r="Z42" s="1">
        <f t="shared" si="9"/>
        <v>2.8284271247461903</v>
      </c>
      <c r="AA42" s="1">
        <f t="shared" si="10"/>
        <v>11</v>
      </c>
      <c r="AB42" s="1">
        <f t="shared" si="11"/>
        <v>2</v>
      </c>
      <c r="AC42" s="1" t="e">
        <f t="shared" si="12"/>
        <v>#VALUE!</v>
      </c>
      <c r="AD42" s="1" t="e">
        <f t="shared" si="15"/>
        <v>#VALUE!</v>
      </c>
      <c r="AE42" s="1">
        <f t="shared" si="13"/>
        <v>2</v>
      </c>
      <c r="AF42">
        <f t="shared" si="14"/>
        <v>2</v>
      </c>
    </row>
    <row r="43" spans="1:32">
      <c r="A43" s="1" t="str">
        <f>'Indianpolis-Colts'!A3</f>
        <v>IND</v>
      </c>
      <c r="B43" s="1">
        <f>'Indianpolis-Colts'!B3</f>
        <v>0</v>
      </c>
      <c r="C43" s="1">
        <f>'Indianpolis-Colts'!C3</f>
        <v>0</v>
      </c>
      <c r="D43" s="1">
        <f>'Indianpolis-Colts'!D3</f>
        <v>0</v>
      </c>
      <c r="E43" s="1">
        <f>'Indianpolis-Colts'!E3</f>
        <v>0</v>
      </c>
      <c r="F43" s="1">
        <f>'Indianpolis-Colts'!F3</f>
        <v>0</v>
      </c>
      <c r="G43" s="1">
        <f>'Indianpolis-Colts'!G3</f>
        <v>0</v>
      </c>
      <c r="H43" s="1">
        <f>'Indianpolis-Colts'!H3</f>
        <v>46</v>
      </c>
      <c r="I43" s="1">
        <f>'Indianpolis-Colts'!I3</f>
        <v>16</v>
      </c>
      <c r="J43" s="1" t="str">
        <f>'Indianpolis-Colts'!J3</f>
        <v>CLE</v>
      </c>
      <c r="K43" s="1" t="str">
        <f>'Indianpolis-Colts'!K3</f>
        <v>@SEA</v>
      </c>
      <c r="L43" s="1" t="str">
        <f>'Indianpolis-Colts'!L3</f>
        <v>SF</v>
      </c>
      <c r="M43" s="1" t="str">
        <f>'Indianpolis-Colts'!M3</f>
        <v>@TEN</v>
      </c>
      <c r="N43" s="1" t="str">
        <f>'Indianpolis-Colts'!N3</f>
        <v>JAX</v>
      </c>
      <c r="O43" s="1" t="str">
        <f>'Indianpolis-Colts'!O3</f>
        <v>@CIN</v>
      </c>
      <c r="P43" s="1" t="str">
        <f>'Indianpolis-Colts'!P3</f>
        <v>@HOU</v>
      </c>
      <c r="Q43" s="1" t="str">
        <f>'Indianpolis-Colts'!Q3</f>
        <v>PIT</v>
      </c>
      <c r="R43" s="1" t="str">
        <f>'Indianpolis-Colts'!R3</f>
        <v>BYE</v>
      </c>
      <c r="S43" s="1" t="str">
        <f>'Indianpolis-Colts'!S3</f>
        <v>TEN</v>
      </c>
      <c r="T43" s="1" t="str">
        <f>'Indianpolis-Colts'!T3</f>
        <v>@JAX</v>
      </c>
      <c r="U43" s="1" t="str">
        <f>'Indianpolis-Colts'!U3</f>
        <v>@BUF</v>
      </c>
      <c r="V43" s="1" t="str">
        <f>'Indianpolis-Colts'!V3</f>
        <v>DEN</v>
      </c>
      <c r="W43" s="1" t="str">
        <f>'Indianpolis-Colts'!W3</f>
        <v>@BAL</v>
      </c>
      <c r="X43" s="1" t="str">
        <f>'Indianpolis-Colts'!X3</f>
        <v>HOU</v>
      </c>
      <c r="Y43" s="1">
        <f t="shared" si="8"/>
        <v>62</v>
      </c>
      <c r="Z43" s="1">
        <f t="shared" si="9"/>
        <v>21.213203435596427</v>
      </c>
      <c r="AA43" s="1">
        <f t="shared" si="10"/>
        <v>31</v>
      </c>
      <c r="AB43" s="1">
        <f t="shared" si="11"/>
        <v>15</v>
      </c>
      <c r="AC43" s="1" t="e">
        <f t="shared" si="12"/>
        <v>#VALUE!</v>
      </c>
      <c r="AD43" s="1" t="e">
        <f t="shared" si="15"/>
        <v>#VALUE!</v>
      </c>
      <c r="AE43" s="1">
        <f t="shared" si="13"/>
        <v>2</v>
      </c>
      <c r="AF43">
        <f t="shared" si="14"/>
        <v>15</v>
      </c>
    </row>
    <row r="44" spans="1:32">
      <c r="A44" s="1" t="str">
        <f>'Indianpolis-Colts'!A4</f>
        <v>IND</v>
      </c>
      <c r="B44" s="1">
        <f>'Indianpolis-Colts'!B4</f>
        <v>0</v>
      </c>
      <c r="C44" s="1">
        <f>'Indianpolis-Colts'!C4</f>
        <v>0</v>
      </c>
      <c r="D44" s="1">
        <f>'Indianpolis-Colts'!D4</f>
        <v>0</v>
      </c>
      <c r="E44" s="1">
        <f>'Indianpolis-Colts'!E4</f>
        <v>0</v>
      </c>
      <c r="F44" s="1">
        <f>'Indianpolis-Colts'!F4</f>
        <v>0</v>
      </c>
      <c r="G44" s="1">
        <f>'Indianpolis-Colts'!G4</f>
        <v>0</v>
      </c>
      <c r="H44" s="1" t="str">
        <f>'Indianpolis-Colts'!H4</f>
        <v>@LAR</v>
      </c>
      <c r="I44" s="1" t="str">
        <f>'Indianpolis-Colts'!I4</f>
        <v>ARI</v>
      </c>
      <c r="J44" s="1">
        <f>'Indianpolis-Colts'!J4</f>
        <v>16.8</v>
      </c>
      <c r="K44" s="1" t="str">
        <f>'Indianpolis-Colts'!K4</f>
        <v>@SEA</v>
      </c>
      <c r="L44" s="1" t="str">
        <f>'Indianpolis-Colts'!L4</f>
        <v>SF</v>
      </c>
      <c r="M44" s="1" t="str">
        <f>'Indianpolis-Colts'!M4</f>
        <v>@TEN</v>
      </c>
      <c r="N44" s="1" t="str">
        <f>'Indianpolis-Colts'!N4</f>
        <v>JAX</v>
      </c>
      <c r="O44" s="1" t="str">
        <f>'Indianpolis-Colts'!O4</f>
        <v>@CIN</v>
      </c>
      <c r="P44" s="1" t="str">
        <f>'Indianpolis-Colts'!P4</f>
        <v>@HOU</v>
      </c>
      <c r="Q44" s="1" t="str">
        <f>'Indianpolis-Colts'!Q4</f>
        <v>PIT</v>
      </c>
      <c r="R44" s="1" t="str">
        <f>'Indianpolis-Colts'!R4</f>
        <v>BYE</v>
      </c>
      <c r="S44" s="1" t="str">
        <f>'Indianpolis-Colts'!S4</f>
        <v>TEN</v>
      </c>
      <c r="T44" s="1" t="str">
        <f>'Indianpolis-Colts'!T4</f>
        <v>@JAX</v>
      </c>
      <c r="U44" s="1" t="str">
        <f>'Indianpolis-Colts'!U4</f>
        <v>@BUF</v>
      </c>
      <c r="V44" s="1" t="str">
        <f>'Indianpolis-Colts'!V4</f>
        <v>DEN</v>
      </c>
      <c r="W44" s="1" t="str">
        <f>'Indianpolis-Colts'!W4</f>
        <v>@BAL</v>
      </c>
      <c r="X44" s="1" t="str">
        <f>'Indianpolis-Colts'!X4</f>
        <v>HOU</v>
      </c>
      <c r="Y44" s="1">
        <f t="shared" si="8"/>
        <v>16.8</v>
      </c>
      <c r="Z44" s="1" t="e">
        <f t="shared" si="9"/>
        <v>#DIV/0!</v>
      </c>
      <c r="AA44" s="1">
        <f t="shared" si="10"/>
        <v>16.8</v>
      </c>
      <c r="AB44" s="1">
        <f t="shared" si="11"/>
        <v>0</v>
      </c>
      <c r="AC44" s="1" t="e">
        <f t="shared" si="12"/>
        <v>#VALUE!</v>
      </c>
      <c r="AD44" s="1" t="e">
        <f t="shared" si="15"/>
        <v>#VALUE!</v>
      </c>
      <c r="AE44" s="1">
        <f t="shared" si="13"/>
        <v>1</v>
      </c>
      <c r="AF44">
        <f t="shared" si="14"/>
        <v>0</v>
      </c>
    </row>
    <row r="45" spans="1:32">
      <c r="A45" s="1" t="str">
        <f>'Indianpolis-Colts'!A5</f>
        <v>IND - V</v>
      </c>
      <c r="B45" s="1">
        <f>'Indianpolis-Colts'!B5</f>
        <v>0</v>
      </c>
      <c r="C45" s="1">
        <f>'Indianpolis-Colts'!C5</f>
        <v>0</v>
      </c>
      <c r="D45" s="1">
        <f>'Indianpolis-Colts'!D5</f>
        <v>0</v>
      </c>
      <c r="E45" s="1">
        <f>'Indianpolis-Colts'!E5</f>
        <v>0</v>
      </c>
      <c r="F45" s="1">
        <f>'Indianpolis-Colts'!F5</f>
        <v>0</v>
      </c>
      <c r="G45" s="1">
        <f>'Indianpolis-Colts'!G5</f>
        <v>0</v>
      </c>
      <c r="H45" s="1" t="e">
        <f>'Indianpolis-Colts'!H5</f>
        <v>#VALUE!</v>
      </c>
      <c r="I45" s="1" t="e">
        <f>'Indianpolis-Colts'!I5</f>
        <v>#VALUE!</v>
      </c>
      <c r="J45" s="1" t="e">
        <f>'Indianpolis-Colts'!J5</f>
        <v>#VALUE!</v>
      </c>
      <c r="K45" s="1" t="e">
        <f>'Indianpolis-Colts'!K5</f>
        <v>#VALUE!</v>
      </c>
      <c r="L45" s="1" t="e">
        <f>'Indianpolis-Colts'!L5</f>
        <v>#VALUE!</v>
      </c>
      <c r="M45" s="1" t="e">
        <f>'Indianpolis-Colts'!M5</f>
        <v>#VALUE!</v>
      </c>
      <c r="N45" s="1" t="e">
        <f>'Indianpolis-Colts'!N5</f>
        <v>#VALUE!</v>
      </c>
      <c r="O45" s="1" t="e">
        <f>'Indianpolis-Colts'!O5</f>
        <v>#VALUE!</v>
      </c>
      <c r="P45" s="1" t="e">
        <f>'Indianpolis-Colts'!P5</f>
        <v>#VALUE!</v>
      </c>
      <c r="Q45" s="1" t="e">
        <f>'Indianpolis-Colts'!Q5</f>
        <v>#VALUE!</v>
      </c>
      <c r="R45" s="1" t="e">
        <f>'Indianpolis-Colts'!R5</f>
        <v>#VALUE!</v>
      </c>
      <c r="S45" s="1" t="e">
        <f>'Indianpolis-Colts'!S5</f>
        <v>#VALUE!</v>
      </c>
      <c r="T45" s="1" t="e">
        <f>'Indianpolis-Colts'!T5</f>
        <v>#VALUE!</v>
      </c>
      <c r="U45" s="1" t="e">
        <f>'Indianpolis-Colts'!U5</f>
        <v>#VALUE!</v>
      </c>
      <c r="V45" s="1" t="e">
        <f>'Indianpolis-Colts'!V5</f>
        <v>#VALUE!</v>
      </c>
      <c r="W45" s="1" t="e">
        <f>'Indianpolis-Colts'!W5</f>
        <v>#VALUE!</v>
      </c>
      <c r="X45" s="1" t="e">
        <f>'Indianpolis-Colts'!X5</f>
        <v>#VALUE!</v>
      </c>
      <c r="Y45" s="1" t="e">
        <f t="shared" si="8"/>
        <v>#VALUE!</v>
      </c>
      <c r="Z45" s="1" t="e">
        <f t="shared" si="9"/>
        <v>#VALUE!</v>
      </c>
      <c r="AA45" s="1" t="e">
        <f t="shared" si="10"/>
        <v>#VALUE!</v>
      </c>
      <c r="AB45" s="1" t="e">
        <f t="shared" si="11"/>
        <v>#VALUE!</v>
      </c>
      <c r="AC45" s="1" t="e">
        <f t="shared" si="12"/>
        <v>#VALUE!</v>
      </c>
      <c r="AD45" s="1" t="e">
        <f t="shared" si="15"/>
        <v>#VALUE!</v>
      </c>
      <c r="AE45" s="1">
        <f t="shared" si="13"/>
        <v>0</v>
      </c>
      <c r="AF45" t="e">
        <f t="shared" si="14"/>
        <v>#VALUE!</v>
      </c>
    </row>
    <row r="46" spans="1:32">
      <c r="A46" s="1" t="str">
        <f>'Indianpolis-Colts'!A6</f>
        <v>IND</v>
      </c>
      <c r="B46" s="1">
        <f>'Indianpolis-Colts'!B6</f>
        <v>0</v>
      </c>
      <c r="C46" s="1">
        <f>'Indianpolis-Colts'!C6</f>
        <v>0</v>
      </c>
      <c r="D46" s="1">
        <f>'Indianpolis-Colts'!D6</f>
        <v>0</v>
      </c>
      <c r="E46" s="1">
        <f>'Indianpolis-Colts'!E6</f>
        <v>0</v>
      </c>
      <c r="F46" s="1">
        <f>'Indianpolis-Colts'!F6</f>
        <v>0</v>
      </c>
      <c r="G46" s="1">
        <f>'Indianpolis-Colts'!G6</f>
        <v>0</v>
      </c>
      <c r="H46" s="1">
        <f>'Indianpolis-Colts'!H6</f>
        <v>3.5</v>
      </c>
      <c r="I46" s="1">
        <f>'Indianpolis-Colts'!I6</f>
        <v>7</v>
      </c>
      <c r="J46" s="1" t="str">
        <f>'Indianpolis-Colts'!J6</f>
        <v>CLE</v>
      </c>
      <c r="K46" s="1" t="str">
        <f>'Indianpolis-Colts'!K6</f>
        <v>@SEA</v>
      </c>
      <c r="L46" s="1" t="str">
        <f>'Indianpolis-Colts'!L6</f>
        <v>SF</v>
      </c>
      <c r="M46" s="1" t="str">
        <f>'Indianpolis-Colts'!M6</f>
        <v>@TEN</v>
      </c>
      <c r="N46" s="1" t="str">
        <f>'Indianpolis-Colts'!N6</f>
        <v>JAX</v>
      </c>
      <c r="O46" s="1" t="str">
        <f>'Indianpolis-Colts'!O6</f>
        <v>@CIN</v>
      </c>
      <c r="P46" s="1" t="str">
        <f>'Indianpolis-Colts'!P6</f>
        <v>@HOU</v>
      </c>
      <c r="Q46" s="1" t="str">
        <f>'Indianpolis-Colts'!Q6</f>
        <v>PIT</v>
      </c>
      <c r="R46" s="1" t="str">
        <f>'Indianpolis-Colts'!R6</f>
        <v>BYE</v>
      </c>
      <c r="S46" s="1" t="str">
        <f>'Indianpolis-Colts'!S6</f>
        <v>TEN</v>
      </c>
      <c r="T46" s="1" t="str">
        <f>'Indianpolis-Colts'!T6</f>
        <v>@JAX</v>
      </c>
      <c r="U46" s="1" t="str">
        <f>'Indianpolis-Colts'!U6</f>
        <v>@BUF</v>
      </c>
      <c r="V46" s="1" t="str">
        <f>'Indianpolis-Colts'!V6</f>
        <v>DEN</v>
      </c>
      <c r="W46" s="1" t="str">
        <f>'Indianpolis-Colts'!W6</f>
        <v>@BAL</v>
      </c>
      <c r="X46" s="1" t="str">
        <f>'Indianpolis-Colts'!X6</f>
        <v>HOU</v>
      </c>
      <c r="Y46" s="1">
        <f t="shared" si="8"/>
        <v>10.5</v>
      </c>
      <c r="Z46" s="1">
        <f t="shared" si="9"/>
        <v>2.4748737341529163</v>
      </c>
      <c r="AA46" s="1">
        <f t="shared" si="10"/>
        <v>5.25</v>
      </c>
      <c r="AB46" s="1">
        <f t="shared" si="11"/>
        <v>1.75</v>
      </c>
      <c r="AC46" s="1" t="e">
        <f t="shared" si="12"/>
        <v>#VALUE!</v>
      </c>
      <c r="AD46" s="1" t="e">
        <f t="shared" si="15"/>
        <v>#VALUE!</v>
      </c>
      <c r="AE46" s="1">
        <f t="shared" si="13"/>
        <v>2</v>
      </c>
      <c r="AF46">
        <f t="shared" si="14"/>
        <v>1.75</v>
      </c>
    </row>
    <row r="47" spans="1:32">
      <c r="A47" s="1" t="str">
        <f>'Jacksonville-Jaguers'!A2</f>
        <v>JAX</v>
      </c>
      <c r="B47" s="1">
        <f>'Jacksonville-Jaguers'!B2</f>
        <v>0</v>
      </c>
      <c r="C47" s="1">
        <f>'Jacksonville-Jaguers'!C2</f>
        <v>0</v>
      </c>
      <c r="D47" s="1">
        <f>'Jacksonville-Jaguers'!D2</f>
        <v>0</v>
      </c>
      <c r="E47" s="1">
        <f>'Jacksonville-Jaguers'!E2</f>
        <v>0</v>
      </c>
      <c r="F47" s="1">
        <f>'Jacksonville-Jaguers'!F2</f>
        <v>0</v>
      </c>
      <c r="G47" s="1">
        <f>'Jacksonville-Jaguers'!G2</f>
        <v>0</v>
      </c>
      <c r="H47" s="1">
        <f>'Jacksonville-Jaguers'!H2</f>
        <v>29</v>
      </c>
      <c r="I47" s="1">
        <f>'Jacksonville-Jaguers'!I2</f>
        <v>16</v>
      </c>
      <c r="J47" s="1" t="str">
        <f>'Jacksonville-Jaguers'!J2</f>
        <v>BAL</v>
      </c>
      <c r="K47" s="1" t="str">
        <f>'Jacksonville-Jaguers'!K2</f>
        <v>@NYJ</v>
      </c>
      <c r="L47" s="1" t="str">
        <f>'Jacksonville-Jaguers'!L2</f>
        <v>@PIT</v>
      </c>
      <c r="M47" s="1" t="str">
        <f>'Jacksonville-Jaguers'!M2</f>
        <v>LAR</v>
      </c>
      <c r="N47" s="1" t="str">
        <f>'Jacksonville-Jaguers'!N2</f>
        <v>@IND</v>
      </c>
      <c r="O47" s="1" t="str">
        <f>'Jacksonville-Jaguers'!O2</f>
        <v>BYE</v>
      </c>
      <c r="P47" s="1" t="str">
        <f>'Jacksonville-Jaguers'!P2</f>
        <v>CIN</v>
      </c>
      <c r="Q47" s="1" t="str">
        <f>'Jacksonville-Jaguers'!Q2</f>
        <v>LAC</v>
      </c>
      <c r="R47" s="1" t="str">
        <f>'Jacksonville-Jaguers'!R2</f>
        <v>@CLE</v>
      </c>
      <c r="S47" s="1" t="str">
        <f>'Jacksonville-Jaguers'!S2</f>
        <v>@ARI</v>
      </c>
      <c r="T47" s="1" t="str">
        <f>'Jacksonville-Jaguers'!T2</f>
        <v>IND</v>
      </c>
      <c r="U47" s="1" t="str">
        <f>'Jacksonville-Jaguers'!U2</f>
        <v>SEA</v>
      </c>
      <c r="V47" s="1" t="str">
        <f>'Jacksonville-Jaguers'!V2</f>
        <v>HOU</v>
      </c>
      <c r="W47" s="1" t="str">
        <f>'Jacksonville-Jaguers'!W2</f>
        <v>@SF</v>
      </c>
      <c r="X47" s="1" t="str">
        <f>'Jacksonville-Jaguers'!X2</f>
        <v>@TEN</v>
      </c>
      <c r="Y47" s="1">
        <f t="shared" si="8"/>
        <v>45</v>
      </c>
      <c r="Z47" s="1">
        <f t="shared" si="9"/>
        <v>9.1923881554251174</v>
      </c>
      <c r="AA47" s="1">
        <f t="shared" si="10"/>
        <v>22.5</v>
      </c>
      <c r="AB47" s="1">
        <f t="shared" si="11"/>
        <v>6.5</v>
      </c>
      <c r="AC47" s="1" t="e">
        <f t="shared" si="12"/>
        <v>#VALUE!</v>
      </c>
      <c r="AD47" s="1" t="e">
        <f t="shared" si="15"/>
        <v>#VALUE!</v>
      </c>
      <c r="AE47" s="1">
        <f t="shared" si="13"/>
        <v>2</v>
      </c>
      <c r="AF47">
        <f t="shared" si="14"/>
        <v>6.5</v>
      </c>
    </row>
    <row r="48" spans="1:32">
      <c r="A48" s="1" t="str">
        <f>'Jacksonville-Jaguers'!A3</f>
        <v>JAX</v>
      </c>
      <c r="B48" s="1">
        <f>'Jacksonville-Jaguers'!B3</f>
        <v>0</v>
      </c>
      <c r="C48" s="1">
        <f>'Jacksonville-Jaguers'!C3</f>
        <v>0</v>
      </c>
      <c r="D48" s="1">
        <f>'Jacksonville-Jaguers'!D3</f>
        <v>0</v>
      </c>
      <c r="E48" s="1">
        <f>'Jacksonville-Jaguers'!E3</f>
        <v>0</v>
      </c>
      <c r="F48" s="1">
        <f>'Jacksonville-Jaguers'!F3</f>
        <v>0</v>
      </c>
      <c r="G48" s="1">
        <f>'Jacksonville-Jaguers'!G3</f>
        <v>0</v>
      </c>
      <c r="H48" s="1">
        <f>'Jacksonville-Jaguers'!H3</f>
        <v>7</v>
      </c>
      <c r="I48" s="1">
        <f>'Jacksonville-Jaguers'!I3</f>
        <v>37</v>
      </c>
      <c r="J48" s="1" t="str">
        <f>'Jacksonville-Jaguers'!J3</f>
        <v>BAL</v>
      </c>
      <c r="K48" s="1" t="str">
        <f>'Jacksonville-Jaguers'!K3</f>
        <v>@NYJ</v>
      </c>
      <c r="L48" s="1" t="str">
        <f>'Jacksonville-Jaguers'!L3</f>
        <v>@PIT</v>
      </c>
      <c r="M48" s="1" t="str">
        <f>'Jacksonville-Jaguers'!M3</f>
        <v>LAR</v>
      </c>
      <c r="N48" s="1" t="str">
        <f>'Jacksonville-Jaguers'!N3</f>
        <v>@IND</v>
      </c>
      <c r="O48" s="1" t="str">
        <f>'Jacksonville-Jaguers'!O3</f>
        <v>BYE</v>
      </c>
      <c r="P48" s="1" t="str">
        <f>'Jacksonville-Jaguers'!P3</f>
        <v>CIN</v>
      </c>
      <c r="Q48" s="1" t="str">
        <f>'Jacksonville-Jaguers'!Q3</f>
        <v>LAC</v>
      </c>
      <c r="R48" s="1" t="str">
        <f>'Jacksonville-Jaguers'!R3</f>
        <v>@CLE</v>
      </c>
      <c r="S48" s="1" t="str">
        <f>'Jacksonville-Jaguers'!S3</f>
        <v>@ARI</v>
      </c>
      <c r="T48" s="1" t="str">
        <f>'Jacksonville-Jaguers'!T3</f>
        <v>IND</v>
      </c>
      <c r="U48" s="1" t="str">
        <f>'Jacksonville-Jaguers'!U3</f>
        <v>SEA</v>
      </c>
      <c r="V48" s="1" t="str">
        <f>'Jacksonville-Jaguers'!V3</f>
        <v>HOU</v>
      </c>
      <c r="W48" s="1" t="str">
        <f>'Jacksonville-Jaguers'!W3</f>
        <v>@SF</v>
      </c>
      <c r="X48" s="1" t="str">
        <f>'Jacksonville-Jaguers'!X3</f>
        <v>@TEN</v>
      </c>
      <c r="Y48" s="1">
        <f t="shared" si="8"/>
        <v>44</v>
      </c>
      <c r="Z48" s="1">
        <f t="shared" si="9"/>
        <v>21.213203435596427</v>
      </c>
      <c r="AA48" s="1">
        <f t="shared" si="10"/>
        <v>22</v>
      </c>
      <c r="AB48" s="1">
        <f t="shared" si="11"/>
        <v>15</v>
      </c>
      <c r="AC48" s="1" t="e">
        <f t="shared" si="12"/>
        <v>#VALUE!</v>
      </c>
      <c r="AD48" s="1" t="e">
        <f t="shared" si="15"/>
        <v>#VALUE!</v>
      </c>
      <c r="AE48" s="1">
        <f t="shared" si="13"/>
        <v>2</v>
      </c>
      <c r="AF48">
        <f t="shared" si="14"/>
        <v>15</v>
      </c>
    </row>
    <row r="49" spans="1:32">
      <c r="A49" s="1" t="str">
        <f>'Jacksonville-Jaguers'!A4</f>
        <v>JAX</v>
      </c>
      <c r="B49" s="1">
        <f>'Jacksonville-Jaguers'!B4</f>
        <v>0</v>
      </c>
      <c r="C49" s="1">
        <f>'Jacksonville-Jaguers'!C4</f>
        <v>0</v>
      </c>
      <c r="D49" s="1">
        <f>'Jacksonville-Jaguers'!D4</f>
        <v>0</v>
      </c>
      <c r="E49" s="1">
        <f>'Jacksonville-Jaguers'!E4</f>
        <v>0</v>
      </c>
      <c r="F49" s="1">
        <f>'Jacksonville-Jaguers'!F4</f>
        <v>0</v>
      </c>
      <c r="G49" s="1">
        <f>'Jacksonville-Jaguers'!G4</f>
        <v>0</v>
      </c>
      <c r="H49" s="1" t="str">
        <f>'Jacksonville-Jaguers'!H4</f>
        <v>@HOU</v>
      </c>
      <c r="I49" s="1" t="str">
        <f>'Jacksonville-Jaguers'!I4</f>
        <v>TEN</v>
      </c>
      <c r="J49" s="1">
        <f>'Jacksonville-Jaguers'!J4</f>
        <v>13.8</v>
      </c>
      <c r="K49" s="1" t="str">
        <f>'Jacksonville-Jaguers'!K4</f>
        <v>@NYJ</v>
      </c>
      <c r="L49" s="1" t="str">
        <f>'Jacksonville-Jaguers'!L4</f>
        <v>@PIT</v>
      </c>
      <c r="M49" s="1" t="str">
        <f>'Jacksonville-Jaguers'!M4</f>
        <v>LAR</v>
      </c>
      <c r="N49" s="1" t="str">
        <f>'Jacksonville-Jaguers'!N4</f>
        <v>@IND</v>
      </c>
      <c r="O49" s="1" t="str">
        <f>'Jacksonville-Jaguers'!O4</f>
        <v>BYE</v>
      </c>
      <c r="P49" s="1" t="str">
        <f>'Jacksonville-Jaguers'!P4</f>
        <v>CIN</v>
      </c>
      <c r="Q49" s="1" t="str">
        <f>'Jacksonville-Jaguers'!Q4</f>
        <v>LAC</v>
      </c>
      <c r="R49" s="1" t="str">
        <f>'Jacksonville-Jaguers'!R4</f>
        <v>@CLE</v>
      </c>
      <c r="S49" s="1" t="str">
        <f>'Jacksonville-Jaguers'!S4</f>
        <v>@ARI</v>
      </c>
      <c r="T49" s="1" t="str">
        <f>'Jacksonville-Jaguers'!T4</f>
        <v>IND</v>
      </c>
      <c r="U49" s="1" t="str">
        <f>'Jacksonville-Jaguers'!U4</f>
        <v>SEA</v>
      </c>
      <c r="V49" s="1" t="str">
        <f>'Jacksonville-Jaguers'!V4</f>
        <v>HOU</v>
      </c>
      <c r="W49" s="1" t="str">
        <f>'Jacksonville-Jaguers'!W4</f>
        <v>@SF</v>
      </c>
      <c r="X49" s="1" t="str">
        <f>'Jacksonville-Jaguers'!X4</f>
        <v>@TEN</v>
      </c>
      <c r="Y49" s="1">
        <f t="shared" si="8"/>
        <v>13.8</v>
      </c>
      <c r="Z49" s="1" t="e">
        <f t="shared" si="9"/>
        <v>#DIV/0!</v>
      </c>
      <c r="AA49" s="1">
        <f t="shared" si="10"/>
        <v>13.8</v>
      </c>
      <c r="AB49" s="1">
        <f t="shared" si="11"/>
        <v>0</v>
      </c>
      <c r="AC49" s="1" t="e">
        <f t="shared" si="12"/>
        <v>#VALUE!</v>
      </c>
      <c r="AD49" s="1" t="e">
        <f t="shared" si="15"/>
        <v>#VALUE!</v>
      </c>
      <c r="AE49" s="1">
        <f t="shared" si="13"/>
        <v>1</v>
      </c>
      <c r="AF49">
        <f t="shared" si="14"/>
        <v>0</v>
      </c>
    </row>
    <row r="50" spans="1:32">
      <c r="A50" s="1" t="str">
        <f>'Jacksonville-Jaguers'!A5</f>
        <v>JAX-V</v>
      </c>
      <c r="B50" s="1">
        <f>'Jacksonville-Jaguers'!B5</f>
        <v>0</v>
      </c>
      <c r="C50" s="1">
        <f>'Jacksonville-Jaguers'!C5</f>
        <v>0</v>
      </c>
      <c r="D50" s="1">
        <f>'Jacksonville-Jaguers'!D5</f>
        <v>0</v>
      </c>
      <c r="E50" s="1">
        <f>'Jacksonville-Jaguers'!E5</f>
        <v>0</v>
      </c>
      <c r="F50" s="1">
        <f>'Jacksonville-Jaguers'!F5</f>
        <v>0</v>
      </c>
      <c r="G50" s="1">
        <f>'Jacksonville-Jaguers'!G5</f>
        <v>0</v>
      </c>
      <c r="H50" s="1" t="e">
        <f>'Jacksonville-Jaguers'!H5</f>
        <v>#VALUE!</v>
      </c>
      <c r="I50" s="1" t="e">
        <f>'Jacksonville-Jaguers'!I5</f>
        <v>#VALUE!</v>
      </c>
      <c r="J50" s="1" t="e">
        <f>'Jacksonville-Jaguers'!J5</f>
        <v>#VALUE!</v>
      </c>
      <c r="K50" s="1" t="e">
        <f>'Jacksonville-Jaguers'!K5</f>
        <v>#VALUE!</v>
      </c>
      <c r="L50" s="1" t="e">
        <f>'Jacksonville-Jaguers'!L5</f>
        <v>#VALUE!</v>
      </c>
      <c r="M50" s="1" t="e">
        <f>'Jacksonville-Jaguers'!M5</f>
        <v>#VALUE!</v>
      </c>
      <c r="N50" s="1" t="e">
        <f>'Jacksonville-Jaguers'!N5</f>
        <v>#VALUE!</v>
      </c>
      <c r="O50" s="1" t="e">
        <f>'Jacksonville-Jaguers'!O5</f>
        <v>#VALUE!</v>
      </c>
      <c r="P50" s="1" t="e">
        <f>'Jacksonville-Jaguers'!P5</f>
        <v>#VALUE!</v>
      </c>
      <c r="Q50" s="1" t="e">
        <f>'Jacksonville-Jaguers'!Q5</f>
        <v>#VALUE!</v>
      </c>
      <c r="R50" s="1" t="e">
        <f>'Jacksonville-Jaguers'!R5</f>
        <v>#VALUE!</v>
      </c>
      <c r="S50" s="1" t="e">
        <f>'Jacksonville-Jaguers'!S5</f>
        <v>#VALUE!</v>
      </c>
      <c r="T50" s="1" t="e">
        <f>'Jacksonville-Jaguers'!T5</f>
        <v>#VALUE!</v>
      </c>
      <c r="U50" s="1" t="e">
        <f>'Jacksonville-Jaguers'!U5</f>
        <v>#VALUE!</v>
      </c>
      <c r="V50" s="1" t="e">
        <f>'Jacksonville-Jaguers'!V5</f>
        <v>#VALUE!</v>
      </c>
      <c r="W50" s="1" t="e">
        <f>'Jacksonville-Jaguers'!W5</f>
        <v>#VALUE!</v>
      </c>
      <c r="X50" s="1" t="e">
        <f>'Jacksonville-Jaguers'!X5</f>
        <v>#VALUE!</v>
      </c>
      <c r="Y50" s="1" t="e">
        <f t="shared" si="8"/>
        <v>#VALUE!</v>
      </c>
      <c r="Z50" s="1" t="e">
        <f t="shared" si="9"/>
        <v>#VALUE!</v>
      </c>
      <c r="AA50" s="1" t="e">
        <f t="shared" si="10"/>
        <v>#VALUE!</v>
      </c>
      <c r="AB50" s="1" t="e">
        <f t="shared" si="11"/>
        <v>#VALUE!</v>
      </c>
      <c r="AC50" s="1" t="e">
        <f t="shared" si="12"/>
        <v>#VALUE!</v>
      </c>
      <c r="AD50" s="1" t="e">
        <f t="shared" si="15"/>
        <v>#VALUE!</v>
      </c>
      <c r="AE50" s="1">
        <f t="shared" si="13"/>
        <v>0</v>
      </c>
      <c r="AF50" t="e">
        <f t="shared" si="14"/>
        <v>#VALUE!</v>
      </c>
    </row>
    <row r="51" spans="1:32">
      <c r="A51" s="1" t="str">
        <f>'Jacksonville-Jaguers'!A6</f>
        <v>JAX</v>
      </c>
      <c r="B51" s="1">
        <f>'Jacksonville-Jaguers'!B6</f>
        <v>0</v>
      </c>
      <c r="C51" s="1">
        <f>'Jacksonville-Jaguers'!C6</f>
        <v>0</v>
      </c>
      <c r="D51" s="1">
        <f>'Jacksonville-Jaguers'!D6</f>
        <v>0</v>
      </c>
      <c r="E51" s="1">
        <f>'Jacksonville-Jaguers'!E6</f>
        <v>0</v>
      </c>
      <c r="F51" s="1">
        <f>'Jacksonville-Jaguers'!F6</f>
        <v>0</v>
      </c>
      <c r="G51" s="1">
        <f>'Jacksonville-Jaguers'!G6</f>
        <v>0</v>
      </c>
      <c r="H51" s="1">
        <f>'Jacksonville-Jaguers'!H6</f>
        <v>5</v>
      </c>
      <c r="I51" s="1">
        <f>'Jacksonville-Jaguers'!I6</f>
        <v>1</v>
      </c>
      <c r="J51" s="1" t="str">
        <f>'Jacksonville-Jaguers'!J6</f>
        <v>BAL</v>
      </c>
      <c r="K51" s="1" t="str">
        <f>'Jacksonville-Jaguers'!K6</f>
        <v>@NYJ</v>
      </c>
      <c r="L51" s="1" t="str">
        <f>'Jacksonville-Jaguers'!L6</f>
        <v>@PIT</v>
      </c>
      <c r="M51" s="1" t="str">
        <f>'Jacksonville-Jaguers'!M6</f>
        <v>LAR</v>
      </c>
      <c r="N51" s="1" t="str">
        <f>'Jacksonville-Jaguers'!N6</f>
        <v>@IND</v>
      </c>
      <c r="O51" s="1" t="str">
        <f>'Jacksonville-Jaguers'!O6</f>
        <v>BYE</v>
      </c>
      <c r="P51" s="1" t="str">
        <f>'Jacksonville-Jaguers'!P6</f>
        <v>CIN</v>
      </c>
      <c r="Q51" s="1" t="str">
        <f>'Jacksonville-Jaguers'!Q6</f>
        <v>LAC</v>
      </c>
      <c r="R51" s="1" t="str">
        <f>'Jacksonville-Jaguers'!R6</f>
        <v>@CLE</v>
      </c>
      <c r="S51" s="1" t="str">
        <f>'Jacksonville-Jaguers'!S6</f>
        <v>@ARI</v>
      </c>
      <c r="T51" s="1" t="str">
        <f>'Jacksonville-Jaguers'!T6</f>
        <v>IND</v>
      </c>
      <c r="U51" s="1" t="str">
        <f>'Jacksonville-Jaguers'!U6</f>
        <v>SEA</v>
      </c>
      <c r="V51" s="1" t="str">
        <f>'Jacksonville-Jaguers'!V6</f>
        <v>HOU</v>
      </c>
      <c r="W51" s="1" t="str">
        <f>'Jacksonville-Jaguers'!W6</f>
        <v>@SF</v>
      </c>
      <c r="X51" s="1" t="str">
        <f>'Jacksonville-Jaguers'!X6</f>
        <v>@TEN</v>
      </c>
      <c r="Y51" s="1">
        <f t="shared" si="8"/>
        <v>6</v>
      </c>
      <c r="Z51" s="1">
        <f t="shared" si="9"/>
        <v>2.8284271247461903</v>
      </c>
      <c r="AA51" s="1">
        <f t="shared" si="10"/>
        <v>3</v>
      </c>
      <c r="AB51" s="1">
        <f t="shared" si="11"/>
        <v>2</v>
      </c>
      <c r="AC51" s="1" t="e">
        <f t="shared" si="12"/>
        <v>#VALUE!</v>
      </c>
      <c r="AD51" s="1" t="e">
        <f t="shared" si="15"/>
        <v>#VALUE!</v>
      </c>
      <c r="AE51" s="1">
        <f t="shared" si="13"/>
        <v>2</v>
      </c>
      <c r="AF51">
        <f t="shared" si="14"/>
        <v>2</v>
      </c>
    </row>
    <row r="52" spans="1:32">
      <c r="A52" s="1" t="str">
        <f>'Houston-Texans'!A2</f>
        <v>HOU</v>
      </c>
      <c r="B52" s="1">
        <f>'Houston-Texans'!B2</f>
        <v>0</v>
      </c>
      <c r="C52" s="1">
        <f>'Houston-Texans'!C2</f>
        <v>0</v>
      </c>
      <c r="D52" s="1">
        <f>'Houston-Texans'!D2</f>
        <v>0</v>
      </c>
      <c r="E52" s="1">
        <f>'Houston-Texans'!E2</f>
        <v>0</v>
      </c>
      <c r="F52" s="1">
        <f>'Houston-Texans'!F2</f>
        <v>0</v>
      </c>
      <c r="G52" s="1">
        <f>'Houston-Texans'!G2</f>
        <v>0</v>
      </c>
      <c r="H52" s="1">
        <f>'Houston-Texans'!H2</f>
        <v>7</v>
      </c>
      <c r="I52" s="1">
        <f>'Houston-Texans'!I2</f>
        <v>13</v>
      </c>
      <c r="J52" s="1" t="str">
        <f>'Houston-Texans'!J2</f>
        <v>@NE</v>
      </c>
      <c r="K52" s="1" t="str">
        <f>'Houston-Texans'!K2</f>
        <v>TEN</v>
      </c>
      <c r="L52" s="1" t="str">
        <f>'Houston-Texans'!L2</f>
        <v>KC</v>
      </c>
      <c r="M52" s="1" t="str">
        <f>'Houston-Texans'!M2</f>
        <v>CLE</v>
      </c>
      <c r="N52" s="1" t="str">
        <f>'Houston-Texans'!N2</f>
        <v>BYE</v>
      </c>
      <c r="O52" s="1" t="str">
        <f>'Houston-Texans'!O2</f>
        <v>@SEA</v>
      </c>
      <c r="P52" s="1" t="str">
        <f>'Houston-Texans'!P2</f>
        <v>IND</v>
      </c>
      <c r="Q52" s="1" t="str">
        <f>'Houston-Texans'!Q2</f>
        <v>@LAR</v>
      </c>
      <c r="R52" s="1" t="str">
        <f>'Houston-Texans'!R2</f>
        <v>ARI</v>
      </c>
      <c r="S52" s="1" t="str">
        <f>'Houston-Texans'!S2</f>
        <v>@BAL</v>
      </c>
      <c r="T52" s="1" t="str">
        <f>'Houston-Texans'!T2</f>
        <v>@TEN</v>
      </c>
      <c r="U52" s="1" t="str">
        <f>'Houston-Texans'!U2</f>
        <v>SF</v>
      </c>
      <c r="V52" s="1" t="str">
        <f>'Houston-Texans'!V2</f>
        <v>@JAX</v>
      </c>
      <c r="W52" s="1" t="str">
        <f>'Houston-Texans'!W2</f>
        <v>PIT</v>
      </c>
      <c r="X52" s="1" t="str">
        <f>'Houston-Texans'!X2</f>
        <v>@IND</v>
      </c>
      <c r="Y52" s="1">
        <f t="shared" si="8"/>
        <v>20</v>
      </c>
      <c r="Z52" s="1">
        <f t="shared" si="9"/>
        <v>4.2426406871192848</v>
      </c>
      <c r="AA52" s="1">
        <f t="shared" si="10"/>
        <v>10</v>
      </c>
      <c r="AB52" s="1">
        <f t="shared" si="11"/>
        <v>3</v>
      </c>
      <c r="AC52" s="1" t="e">
        <f t="shared" si="12"/>
        <v>#VALUE!</v>
      </c>
      <c r="AD52" s="1" t="e">
        <f t="shared" si="15"/>
        <v>#VALUE!</v>
      </c>
      <c r="AE52" s="1">
        <f t="shared" si="13"/>
        <v>2</v>
      </c>
      <c r="AF52">
        <f t="shared" si="14"/>
        <v>3</v>
      </c>
    </row>
    <row r="53" spans="1:32">
      <c r="A53" s="1" t="str">
        <f>'Houston-Texans'!A3</f>
        <v>HOU</v>
      </c>
      <c r="B53" s="1">
        <f>'Houston-Texans'!B3</f>
        <v>0</v>
      </c>
      <c r="C53" s="1">
        <f>'Houston-Texans'!C3</f>
        <v>0</v>
      </c>
      <c r="D53" s="1">
        <f>'Houston-Texans'!D3</f>
        <v>0</v>
      </c>
      <c r="E53" s="1">
        <f>'Houston-Texans'!E3</f>
        <v>0</v>
      </c>
      <c r="F53" s="1">
        <f>'Houston-Texans'!F3</f>
        <v>0</v>
      </c>
      <c r="G53" s="1">
        <f>'Houston-Texans'!G3</f>
        <v>0</v>
      </c>
      <c r="H53" s="1">
        <f>'Houston-Texans'!H3</f>
        <v>29</v>
      </c>
      <c r="I53" s="1">
        <f>'Houston-Texans'!I3</f>
        <v>9</v>
      </c>
      <c r="J53" s="1" t="str">
        <f>'Houston-Texans'!J3</f>
        <v>@NE</v>
      </c>
      <c r="K53" s="1" t="str">
        <f>'Houston-Texans'!K3</f>
        <v>TEN</v>
      </c>
      <c r="L53" s="1" t="str">
        <f>'Houston-Texans'!L3</f>
        <v>KC</v>
      </c>
      <c r="M53" s="1" t="str">
        <f>'Houston-Texans'!M3</f>
        <v>CLE</v>
      </c>
      <c r="N53" s="1" t="str">
        <f>'Houston-Texans'!N3</f>
        <v>BYE</v>
      </c>
      <c r="O53" s="1" t="str">
        <f>'Houston-Texans'!O3</f>
        <v>@SEA</v>
      </c>
      <c r="P53" s="1" t="str">
        <f>'Houston-Texans'!P3</f>
        <v>IND</v>
      </c>
      <c r="Q53" s="1" t="str">
        <f>'Houston-Texans'!Q3</f>
        <v>@LAR</v>
      </c>
      <c r="R53" s="1" t="str">
        <f>'Houston-Texans'!R3</f>
        <v>ARI</v>
      </c>
      <c r="S53" s="1" t="str">
        <f>'Houston-Texans'!S3</f>
        <v>@BAL</v>
      </c>
      <c r="T53" s="1" t="str">
        <f>'Houston-Texans'!T3</f>
        <v>@TEN</v>
      </c>
      <c r="U53" s="1" t="str">
        <f>'Houston-Texans'!U3</f>
        <v>SF</v>
      </c>
      <c r="V53" s="1" t="str">
        <f>'Houston-Texans'!V3</f>
        <v>@JAX</v>
      </c>
      <c r="W53" s="1" t="str">
        <f>'Houston-Texans'!W3</f>
        <v>PIT</v>
      </c>
      <c r="X53" s="1" t="str">
        <f>'Houston-Texans'!X3</f>
        <v>@IND</v>
      </c>
      <c r="Y53" s="1">
        <f t="shared" si="8"/>
        <v>38</v>
      </c>
      <c r="Z53" s="1">
        <f t="shared" si="9"/>
        <v>14.142135623730951</v>
      </c>
      <c r="AA53" s="1">
        <f t="shared" si="10"/>
        <v>19</v>
      </c>
      <c r="AB53" s="1">
        <f t="shared" si="11"/>
        <v>10</v>
      </c>
      <c r="AC53" s="1" t="e">
        <f t="shared" si="12"/>
        <v>#VALUE!</v>
      </c>
      <c r="AD53" s="1" t="e">
        <f t="shared" si="15"/>
        <v>#VALUE!</v>
      </c>
      <c r="AE53" s="1">
        <f t="shared" si="13"/>
        <v>2</v>
      </c>
      <c r="AF53">
        <f t="shared" si="14"/>
        <v>10</v>
      </c>
    </row>
    <row r="54" spans="1:32">
      <c r="A54" s="1" t="str">
        <f>'Houston-Texans'!A4</f>
        <v>HOU</v>
      </c>
      <c r="B54" s="1">
        <f>'Houston-Texans'!B4</f>
        <v>0</v>
      </c>
      <c r="C54" s="1">
        <f>'Houston-Texans'!C4</f>
        <v>0</v>
      </c>
      <c r="D54" s="1">
        <f>'Houston-Texans'!D4</f>
        <v>0</v>
      </c>
      <c r="E54" s="1">
        <f>'Houston-Texans'!E4</f>
        <v>0</v>
      </c>
      <c r="F54" s="1">
        <f>'Houston-Texans'!F4</f>
        <v>0</v>
      </c>
      <c r="G54" s="1">
        <f>'Houston-Texans'!G4</f>
        <v>0</v>
      </c>
      <c r="H54" s="1" t="str">
        <f>'Houston-Texans'!H4</f>
        <v>JAX</v>
      </c>
      <c r="I54" s="1" t="str">
        <f>'Houston-Texans'!I4</f>
        <v>@CIN</v>
      </c>
      <c r="J54" s="1">
        <f>'Houston-Texans'!J4</f>
        <v>20.5</v>
      </c>
      <c r="K54" s="1" t="str">
        <f>'Houston-Texans'!K4</f>
        <v>TEN</v>
      </c>
      <c r="L54" s="1" t="str">
        <f>'Houston-Texans'!L4</f>
        <v>KC</v>
      </c>
      <c r="M54" s="1" t="str">
        <f>'Houston-Texans'!M4</f>
        <v>CLE</v>
      </c>
      <c r="N54" s="1" t="str">
        <f>'Houston-Texans'!N4</f>
        <v>BYE</v>
      </c>
      <c r="O54" s="1" t="str">
        <f>'Houston-Texans'!O4</f>
        <v>@SEA</v>
      </c>
      <c r="P54" s="1" t="str">
        <f>'Houston-Texans'!P4</f>
        <v>IND</v>
      </c>
      <c r="Q54" s="1" t="str">
        <f>'Houston-Texans'!Q4</f>
        <v>@LAR</v>
      </c>
      <c r="R54" s="1" t="str">
        <f>'Houston-Texans'!R4</f>
        <v>ARI</v>
      </c>
      <c r="S54" s="1" t="str">
        <f>'Houston-Texans'!S4</f>
        <v>@BAL</v>
      </c>
      <c r="T54" s="1" t="str">
        <f>'Houston-Texans'!T4</f>
        <v>@TEN</v>
      </c>
      <c r="U54" s="1" t="str">
        <f>'Houston-Texans'!U4</f>
        <v>SF</v>
      </c>
      <c r="V54" s="1" t="str">
        <f>'Houston-Texans'!V4</f>
        <v>@JAX</v>
      </c>
      <c r="W54" s="1" t="str">
        <f>'Houston-Texans'!W4</f>
        <v>PIT</v>
      </c>
      <c r="X54" s="1" t="str">
        <f>'Houston-Texans'!X4</f>
        <v>@IND</v>
      </c>
      <c r="Y54" s="1">
        <f t="shared" si="8"/>
        <v>20.5</v>
      </c>
      <c r="Z54" s="1" t="e">
        <f t="shared" si="9"/>
        <v>#DIV/0!</v>
      </c>
      <c r="AA54" s="1">
        <f t="shared" si="10"/>
        <v>20.5</v>
      </c>
      <c r="AB54" s="1">
        <f t="shared" si="11"/>
        <v>0</v>
      </c>
      <c r="AC54" s="1" t="e">
        <f t="shared" si="12"/>
        <v>#VALUE!</v>
      </c>
      <c r="AD54" s="1" t="e">
        <f t="shared" si="15"/>
        <v>#VALUE!</v>
      </c>
      <c r="AE54" s="1">
        <f t="shared" si="13"/>
        <v>1</v>
      </c>
      <c r="AF54">
        <f t="shared" si="14"/>
        <v>0</v>
      </c>
    </row>
    <row r="55" spans="1:32">
      <c r="A55" s="1" t="str">
        <f>'Houston-Texans'!A5</f>
        <v>HOU-V</v>
      </c>
      <c r="B55" s="1">
        <f>'Houston-Texans'!E5</f>
        <v>0</v>
      </c>
      <c r="C55" s="1">
        <f>'Houston-Texans'!C5</f>
        <v>0</v>
      </c>
      <c r="D55" s="1">
        <f>'Houston-Texans'!D5</f>
        <v>0</v>
      </c>
      <c r="E55" s="1">
        <f>'Houston-Texans'!E5</f>
        <v>0</v>
      </c>
      <c r="F55" s="1">
        <f>'Houston-Texans'!F5</f>
        <v>0</v>
      </c>
      <c r="G55" s="1">
        <f>'Houston-Texans'!G5</f>
        <v>0</v>
      </c>
      <c r="H55" s="1" t="e">
        <f>'Houston-Texans'!H5</f>
        <v>#VALUE!</v>
      </c>
      <c r="I55" s="1" t="e">
        <f>'Houston-Texans'!I5</f>
        <v>#VALUE!</v>
      </c>
      <c r="J55" s="1" t="e">
        <f>'Houston-Texans'!J5</f>
        <v>#VALUE!</v>
      </c>
      <c r="K55" s="1" t="e">
        <f>'Houston-Texans'!K5</f>
        <v>#VALUE!</v>
      </c>
      <c r="L55" s="1" t="e">
        <f>'Houston-Texans'!L5</f>
        <v>#VALUE!</v>
      </c>
      <c r="M55" s="1" t="e">
        <f>'Houston-Texans'!M5</f>
        <v>#VALUE!</v>
      </c>
      <c r="N55" s="1" t="e">
        <f>'Houston-Texans'!N5</f>
        <v>#VALUE!</v>
      </c>
      <c r="O55" s="1" t="e">
        <f>'Houston-Texans'!O5</f>
        <v>#VALUE!</v>
      </c>
      <c r="P55" s="1" t="e">
        <f>'Houston-Texans'!P5</f>
        <v>#VALUE!</v>
      </c>
      <c r="Q55" s="1" t="e">
        <f>'Houston-Texans'!Q5</f>
        <v>#VALUE!</v>
      </c>
      <c r="R55" s="1" t="e">
        <f>'Houston-Texans'!R5</f>
        <v>#VALUE!</v>
      </c>
      <c r="S55" s="1" t="e">
        <f>'Houston-Texans'!S5</f>
        <v>#VALUE!</v>
      </c>
      <c r="T55" s="1" t="e">
        <f>'Houston-Texans'!T5</f>
        <v>#VALUE!</v>
      </c>
      <c r="U55" s="1" t="e">
        <f>'Houston-Texans'!U5</f>
        <v>#VALUE!</v>
      </c>
      <c r="V55" s="1" t="e">
        <f>'Houston-Texans'!V5</f>
        <v>#VALUE!</v>
      </c>
      <c r="W55" s="1" t="e">
        <f>'Houston-Texans'!W5</f>
        <v>#VALUE!</v>
      </c>
      <c r="X55" s="1" t="e">
        <f>'Houston-Texans'!X5</f>
        <v>#VALUE!</v>
      </c>
      <c r="Y55" s="1" t="e">
        <f t="shared" si="8"/>
        <v>#VALUE!</v>
      </c>
      <c r="Z55" s="1" t="e">
        <f t="shared" si="9"/>
        <v>#VALUE!</v>
      </c>
      <c r="AA55" s="1" t="e">
        <f t="shared" si="10"/>
        <v>#VALUE!</v>
      </c>
      <c r="AB55" s="1" t="e">
        <f t="shared" si="11"/>
        <v>#VALUE!</v>
      </c>
      <c r="AC55" s="1" t="e">
        <f t="shared" si="12"/>
        <v>#VALUE!</v>
      </c>
      <c r="AD55" s="1" t="e">
        <f t="shared" si="15"/>
        <v>#VALUE!</v>
      </c>
      <c r="AE55" s="1">
        <f t="shared" si="13"/>
        <v>0</v>
      </c>
      <c r="AF55" t="e">
        <f t="shared" si="14"/>
        <v>#VALUE!</v>
      </c>
    </row>
    <row r="56" spans="1:32">
      <c r="A56" s="1" t="str">
        <f>'Houston-Texans'!A6</f>
        <v>HOU</v>
      </c>
      <c r="B56" s="1">
        <f>'Houston-Texans'!B6</f>
        <v>0</v>
      </c>
      <c r="C56" s="1">
        <f>'Houston-Texans'!C6</f>
        <v>0</v>
      </c>
      <c r="D56" s="1">
        <f>'Houston-Texans'!D6</f>
        <v>0</v>
      </c>
      <c r="E56" s="1">
        <f>'Houston-Texans'!E6</f>
        <v>0</v>
      </c>
      <c r="F56" s="1">
        <f>'Houston-Texans'!F6</f>
        <v>0</v>
      </c>
      <c r="G56" s="1">
        <f>'Houston-Texans'!G6</f>
        <v>0</v>
      </c>
      <c r="H56" s="1">
        <f>'Houston-Texans'!H6</f>
        <v>-5</v>
      </c>
      <c r="I56" s="1">
        <f>'Houston-Texans'!I6</f>
        <v>5</v>
      </c>
      <c r="J56" s="1" t="str">
        <f>'Houston-Texans'!J6</f>
        <v>@NE</v>
      </c>
      <c r="K56" s="1" t="str">
        <f>'Houston-Texans'!K6</f>
        <v>TEN</v>
      </c>
      <c r="L56" s="1" t="str">
        <f>'Houston-Texans'!L6</f>
        <v>KC</v>
      </c>
      <c r="M56" s="1" t="str">
        <f>'Houston-Texans'!M6</f>
        <v>CLE</v>
      </c>
      <c r="N56" s="1" t="str">
        <f>'Houston-Texans'!N6</f>
        <v>BYE</v>
      </c>
      <c r="O56" s="1" t="str">
        <f>'Houston-Texans'!O6</f>
        <v>@SEA</v>
      </c>
      <c r="P56" s="1" t="str">
        <f>'Houston-Texans'!P6</f>
        <v>IND</v>
      </c>
      <c r="Q56" s="1" t="str">
        <f>'Houston-Texans'!Q6</f>
        <v>@LAR</v>
      </c>
      <c r="R56" s="1" t="str">
        <f>'Houston-Texans'!R6</f>
        <v>ARI</v>
      </c>
      <c r="S56" s="1" t="str">
        <f>'Houston-Texans'!S6</f>
        <v>@BAL</v>
      </c>
      <c r="T56" s="1" t="str">
        <f>'Houston-Texans'!T6</f>
        <v>@TEN</v>
      </c>
      <c r="U56" s="1" t="str">
        <f>'Houston-Texans'!U6</f>
        <v>SF</v>
      </c>
      <c r="V56" s="1" t="str">
        <f>'Houston-Texans'!V6</f>
        <v>@JAX</v>
      </c>
      <c r="W56" s="1" t="str">
        <f>'Houston-Texans'!W6</f>
        <v>PIT</v>
      </c>
      <c r="X56" s="1" t="str">
        <f>'Houston-Texans'!X6</f>
        <v>@IND</v>
      </c>
      <c r="Y56" s="1">
        <f t="shared" si="8"/>
        <v>0</v>
      </c>
      <c r="Z56" s="1">
        <f t="shared" si="9"/>
        <v>7.0710678118654755</v>
      </c>
      <c r="AA56" s="1">
        <f t="shared" si="10"/>
        <v>0</v>
      </c>
      <c r="AB56" s="1">
        <f t="shared" si="11"/>
        <v>5</v>
      </c>
      <c r="AC56" s="1" t="e">
        <f t="shared" si="12"/>
        <v>#NUM!</v>
      </c>
      <c r="AD56" s="1" t="e">
        <f t="shared" si="15"/>
        <v>#VALUE!</v>
      </c>
      <c r="AE56" s="1">
        <f t="shared" si="13"/>
        <v>2</v>
      </c>
      <c r="AF56">
        <f t="shared" si="14"/>
        <v>5</v>
      </c>
    </row>
    <row r="57" spans="1:32">
      <c r="A57" s="1" t="str">
        <f>'Tennessee-Titans'!A2</f>
        <v>TEN</v>
      </c>
      <c r="B57" s="1">
        <f>'Tennessee-Titans'!B2</f>
        <v>0</v>
      </c>
      <c r="C57" s="1">
        <f>'Tennessee-Titans'!C2</f>
        <v>0</v>
      </c>
      <c r="D57" s="1">
        <f>'Tennessee-Titans'!D2</f>
        <v>0</v>
      </c>
      <c r="E57" s="1">
        <f>'Tennessee-Titans'!E2</f>
        <v>0</v>
      </c>
      <c r="F57" s="1">
        <f>'Tennessee-Titans'!F2</f>
        <v>0</v>
      </c>
      <c r="G57" s="1">
        <f>'Tennessee-Titans'!G2</f>
        <v>0</v>
      </c>
      <c r="H57" s="1">
        <f>'Tennessee-Titans'!H2</f>
        <v>16</v>
      </c>
      <c r="I57" s="1">
        <f>'Tennessee-Titans'!I2</f>
        <v>37</v>
      </c>
      <c r="J57" s="1" t="str">
        <f>'Tennessee-Titans'!J2</f>
        <v>SEA</v>
      </c>
      <c r="K57" s="1" t="str">
        <f>'Tennessee-Titans'!K2</f>
        <v>@HOU</v>
      </c>
      <c r="L57" s="1" t="str">
        <f>'Tennessee-Titans'!L2</f>
        <v>@MIA</v>
      </c>
      <c r="M57" s="1" t="str">
        <f>'Tennessee-Titans'!M2</f>
        <v>IND</v>
      </c>
      <c r="N57" s="1" t="str">
        <f>'Tennessee-Titans'!N2</f>
        <v>@CLE</v>
      </c>
      <c r="O57" s="1" t="str">
        <f>'Tennessee-Titans'!O2</f>
        <v>BYE</v>
      </c>
      <c r="P57" s="1" t="str">
        <f>'Tennessee-Titans'!P2</f>
        <v>BAL</v>
      </c>
      <c r="Q57" s="1" t="str">
        <f>'Tennessee-Titans'!Q2</f>
        <v>CIN</v>
      </c>
      <c r="R57" s="1" t="str">
        <f>'Tennessee-Titans'!R2</f>
        <v>@PIT</v>
      </c>
      <c r="S57" s="1" t="str">
        <f>'Tennessee-Titans'!S2</f>
        <v>@IND</v>
      </c>
      <c r="T57" s="1" t="str">
        <f>'Tennessee-Titans'!T2</f>
        <v>HOU</v>
      </c>
      <c r="U57" s="1" t="str">
        <f>'Tennessee-Titans'!U2</f>
        <v>@ARI</v>
      </c>
      <c r="V57" s="1" t="str">
        <f>'Tennessee-Titans'!V2</f>
        <v>@SF</v>
      </c>
      <c r="W57" s="1" t="str">
        <f>'Tennessee-Titans'!W2</f>
        <v>LAR</v>
      </c>
      <c r="X57" s="1" t="str">
        <f>'Tennessee-Titans'!X2</f>
        <v>JAX</v>
      </c>
      <c r="Y57" s="1">
        <f t="shared" si="8"/>
        <v>53</v>
      </c>
      <c r="Z57" s="1">
        <f t="shared" si="9"/>
        <v>14.849242404917497</v>
      </c>
      <c r="AA57" s="1">
        <f t="shared" si="10"/>
        <v>26.5</v>
      </c>
      <c r="AB57" s="1">
        <f t="shared" si="11"/>
        <v>10.5</v>
      </c>
      <c r="AC57" s="1" t="e">
        <f t="shared" si="12"/>
        <v>#VALUE!</v>
      </c>
      <c r="AD57" s="1" t="e">
        <f t="shared" si="15"/>
        <v>#VALUE!</v>
      </c>
      <c r="AE57" s="1">
        <f t="shared" si="13"/>
        <v>2</v>
      </c>
      <c r="AF57">
        <f t="shared" si="14"/>
        <v>10.5</v>
      </c>
    </row>
    <row r="58" spans="1:32">
      <c r="A58" s="1" t="str">
        <f>'Tennessee-Titans'!A3</f>
        <v>TEN</v>
      </c>
      <c r="B58" s="1">
        <f>'Tennessee-Titans'!B3</f>
        <v>0</v>
      </c>
      <c r="C58" s="1">
        <f>'Tennessee-Titans'!C3</f>
        <v>0</v>
      </c>
      <c r="D58" s="1">
        <f>'Tennessee-Titans'!D3</f>
        <v>0</v>
      </c>
      <c r="E58" s="1">
        <f>'Tennessee-Titans'!E3</f>
        <v>0</v>
      </c>
      <c r="F58" s="1">
        <f>'Tennessee-Titans'!F3</f>
        <v>0</v>
      </c>
      <c r="G58" s="1">
        <f>'Tennessee-Titans'!G3</f>
        <v>0</v>
      </c>
      <c r="H58" s="1">
        <f>'Tennessee-Titans'!H3</f>
        <v>26</v>
      </c>
      <c r="I58" s="1">
        <f>'Tennessee-Titans'!I3</f>
        <v>7</v>
      </c>
      <c r="J58" s="1" t="str">
        <f>'Tennessee-Titans'!J3</f>
        <v>SEA</v>
      </c>
      <c r="K58" s="1" t="str">
        <f>'Tennessee-Titans'!K3</f>
        <v>@HOU</v>
      </c>
      <c r="L58" s="1" t="str">
        <f>'Tennessee-Titans'!L3</f>
        <v>@MIA</v>
      </c>
      <c r="M58" s="1" t="str">
        <f>'Tennessee-Titans'!M3</f>
        <v>IND</v>
      </c>
      <c r="N58" s="1" t="str">
        <f>'Tennessee-Titans'!N3</f>
        <v>@CLE</v>
      </c>
      <c r="O58" s="1" t="str">
        <f>'Tennessee-Titans'!O3</f>
        <v>BYE</v>
      </c>
      <c r="P58" s="1" t="str">
        <f>'Tennessee-Titans'!P3</f>
        <v>BAL</v>
      </c>
      <c r="Q58" s="1" t="str">
        <f>'Tennessee-Titans'!Q3</f>
        <v>CIN</v>
      </c>
      <c r="R58" s="1" t="str">
        <f>'Tennessee-Titans'!R3</f>
        <v>@PIT</v>
      </c>
      <c r="S58" s="1" t="str">
        <f>'Tennessee-Titans'!S3</f>
        <v>@IND</v>
      </c>
      <c r="T58" s="1" t="str">
        <f>'Tennessee-Titans'!T3</f>
        <v>HOU</v>
      </c>
      <c r="U58" s="1" t="str">
        <f>'Tennessee-Titans'!U3</f>
        <v>@ARI</v>
      </c>
      <c r="V58" s="1" t="str">
        <f>'Tennessee-Titans'!V3</f>
        <v>@SF</v>
      </c>
      <c r="W58" s="1" t="str">
        <f>'Tennessee-Titans'!W3</f>
        <v>LAR</v>
      </c>
      <c r="X58" s="1" t="str">
        <f>'Tennessee-Titans'!X3</f>
        <v>JAX</v>
      </c>
      <c r="Y58" s="1">
        <f t="shared" si="8"/>
        <v>33</v>
      </c>
      <c r="Z58" s="1">
        <f t="shared" si="9"/>
        <v>13.435028842544403</v>
      </c>
      <c r="AA58" s="1">
        <f t="shared" si="10"/>
        <v>16.5</v>
      </c>
      <c r="AB58" s="1">
        <f t="shared" si="11"/>
        <v>9.5</v>
      </c>
      <c r="AC58" s="1" t="e">
        <f t="shared" si="12"/>
        <v>#VALUE!</v>
      </c>
      <c r="AD58" s="1" t="e">
        <f t="shared" si="15"/>
        <v>#VALUE!</v>
      </c>
      <c r="AE58" s="1">
        <f t="shared" si="13"/>
        <v>2</v>
      </c>
      <c r="AF58">
        <f t="shared" si="14"/>
        <v>9.5</v>
      </c>
    </row>
    <row r="59" spans="1:32">
      <c r="A59" s="1" t="str">
        <f>'Tennessee-Titans'!A4</f>
        <v>TEN</v>
      </c>
      <c r="B59" s="1">
        <f>'Tennessee-Titans'!B4</f>
        <v>0</v>
      </c>
      <c r="C59" s="1">
        <f>'Tennessee-Titans'!C4</f>
        <v>0</v>
      </c>
      <c r="D59" s="1">
        <f>'Tennessee-Titans'!D4</f>
        <v>0</v>
      </c>
      <c r="E59" s="1">
        <f>'Tennessee-Titans'!E4</f>
        <v>0</v>
      </c>
      <c r="F59" s="1">
        <f>'Tennessee-Titans'!F4</f>
        <v>0</v>
      </c>
      <c r="G59" s="1">
        <f>'Tennessee-Titans'!G4</f>
        <v>0</v>
      </c>
      <c r="H59" s="1" t="str">
        <f>'Tennessee-Titans'!H4</f>
        <v>OAK</v>
      </c>
      <c r="I59" s="1" t="str">
        <f>'Tennessee-Titans'!I4</f>
        <v>@JAX</v>
      </c>
      <c r="J59" s="1">
        <f>'Tennessee-Titans'!J4</f>
        <v>19.8</v>
      </c>
      <c r="K59" s="1" t="str">
        <f>'Tennessee-Titans'!K4</f>
        <v>@HOU</v>
      </c>
      <c r="L59" s="1" t="str">
        <f>'Tennessee-Titans'!L4</f>
        <v>@MIA</v>
      </c>
      <c r="M59" s="1" t="str">
        <f>'Tennessee-Titans'!M4</f>
        <v>IND</v>
      </c>
      <c r="N59" s="1" t="str">
        <f>'Tennessee-Titans'!N4</f>
        <v>@CLE</v>
      </c>
      <c r="O59" s="1" t="str">
        <f>'Tennessee-Titans'!O4</f>
        <v>BYE</v>
      </c>
      <c r="P59" s="1" t="str">
        <f>'Tennessee-Titans'!P4</f>
        <v>BAL</v>
      </c>
      <c r="Q59" s="1" t="str">
        <f>'Tennessee-Titans'!Q4</f>
        <v>CIN</v>
      </c>
      <c r="R59" s="1" t="str">
        <f>'Tennessee-Titans'!R4</f>
        <v>@PIT</v>
      </c>
      <c r="S59" s="1" t="str">
        <f>'Tennessee-Titans'!S4</f>
        <v>@IND</v>
      </c>
      <c r="T59" s="1" t="str">
        <f>'Tennessee-Titans'!T4</f>
        <v>HOU</v>
      </c>
      <c r="U59" s="1" t="str">
        <f>'Tennessee-Titans'!U4</f>
        <v>@ARI</v>
      </c>
      <c r="V59" s="1" t="str">
        <f>'Tennessee-Titans'!V4</f>
        <v>@SF</v>
      </c>
      <c r="W59" s="1" t="str">
        <f>'Tennessee-Titans'!W4</f>
        <v>LAR</v>
      </c>
      <c r="X59" s="1" t="str">
        <f>'Tennessee-Titans'!X4</f>
        <v>JAX</v>
      </c>
      <c r="Y59" s="1">
        <f t="shared" si="8"/>
        <v>19.8</v>
      </c>
      <c r="Z59" s="1" t="e">
        <f t="shared" si="9"/>
        <v>#DIV/0!</v>
      </c>
      <c r="AA59" s="1">
        <f t="shared" si="10"/>
        <v>19.8</v>
      </c>
      <c r="AB59" s="1">
        <f t="shared" si="11"/>
        <v>0</v>
      </c>
      <c r="AC59" s="1" t="e">
        <f t="shared" si="12"/>
        <v>#VALUE!</v>
      </c>
      <c r="AD59" s="1" t="e">
        <f t="shared" si="15"/>
        <v>#VALUE!</v>
      </c>
      <c r="AE59" s="1">
        <f t="shared" si="13"/>
        <v>1</v>
      </c>
      <c r="AF59">
        <f t="shared" si="14"/>
        <v>0</v>
      </c>
    </row>
    <row r="60" spans="1:32">
      <c r="A60" s="1" t="str">
        <f>'Tennessee-Titans'!A5</f>
        <v>TEN-v</v>
      </c>
      <c r="B60" s="1">
        <f>'Tennessee-Titans'!B5</f>
        <v>0</v>
      </c>
      <c r="C60" s="1">
        <f>'Tennessee-Titans'!C5</f>
        <v>0</v>
      </c>
      <c r="D60" s="1">
        <f>'Tennessee-Titans'!D5</f>
        <v>0</v>
      </c>
      <c r="E60" s="1">
        <f>'Tennessee-Titans'!E5</f>
        <v>0</v>
      </c>
      <c r="F60" s="1">
        <f>'Tennessee-Titans'!F5</f>
        <v>0</v>
      </c>
      <c r="G60" s="1">
        <f>'Tennessee-Titans'!G5</f>
        <v>0</v>
      </c>
      <c r="H60" s="1" t="e">
        <f>'Tennessee-Titans'!H5</f>
        <v>#VALUE!</v>
      </c>
      <c r="I60" s="1" t="e">
        <f>'Tennessee-Titans'!I5</f>
        <v>#VALUE!</v>
      </c>
      <c r="J60" s="1" t="e">
        <f>'Tennessee-Titans'!J5</f>
        <v>#VALUE!</v>
      </c>
      <c r="K60" s="1" t="e">
        <f>'Tennessee-Titans'!K5</f>
        <v>#VALUE!</v>
      </c>
      <c r="L60" s="1" t="e">
        <f>'Tennessee-Titans'!L5</f>
        <v>#VALUE!</v>
      </c>
      <c r="M60" s="1" t="e">
        <f>'Tennessee-Titans'!M5</f>
        <v>#VALUE!</v>
      </c>
      <c r="N60" s="1" t="e">
        <f>'Tennessee-Titans'!N5</f>
        <v>#VALUE!</v>
      </c>
      <c r="O60" s="1" t="e">
        <f>'Tennessee-Titans'!O5</f>
        <v>#VALUE!</v>
      </c>
      <c r="P60" s="1" t="e">
        <f>'Tennessee-Titans'!P5</f>
        <v>#VALUE!</v>
      </c>
      <c r="Q60" s="1" t="e">
        <f>'Tennessee-Titans'!Q5</f>
        <v>#VALUE!</v>
      </c>
      <c r="R60" s="1" t="e">
        <f>'Tennessee-Titans'!R5</f>
        <v>#VALUE!</v>
      </c>
      <c r="S60" s="1" t="e">
        <f>'Tennessee-Titans'!S5</f>
        <v>#VALUE!</v>
      </c>
      <c r="T60" s="1" t="e">
        <f>'Tennessee-Titans'!T5</f>
        <v>#VALUE!</v>
      </c>
      <c r="U60" s="1" t="e">
        <f>'Tennessee-Titans'!U5</f>
        <v>#VALUE!</v>
      </c>
      <c r="V60" s="1" t="e">
        <f>'Tennessee-Titans'!V5</f>
        <v>#VALUE!</v>
      </c>
      <c r="W60" s="1" t="e">
        <f>'Tennessee-Titans'!W5</f>
        <v>#VALUE!</v>
      </c>
      <c r="X60" s="1" t="e">
        <f>'Tennessee-Titans'!X5</f>
        <v>#VALUE!</v>
      </c>
      <c r="Y60" s="1" t="e">
        <f t="shared" si="8"/>
        <v>#VALUE!</v>
      </c>
      <c r="Z60" s="1" t="e">
        <f t="shared" si="9"/>
        <v>#VALUE!</v>
      </c>
      <c r="AA60" s="1" t="e">
        <f t="shared" si="10"/>
        <v>#VALUE!</v>
      </c>
      <c r="AB60" s="1" t="e">
        <f t="shared" si="11"/>
        <v>#VALUE!</v>
      </c>
      <c r="AC60" s="1" t="e">
        <f t="shared" si="12"/>
        <v>#VALUE!</v>
      </c>
      <c r="AD60" s="1" t="e">
        <f t="shared" si="15"/>
        <v>#VALUE!</v>
      </c>
      <c r="AE60" s="1">
        <f t="shared" si="13"/>
        <v>0</v>
      </c>
      <c r="AF60" t="e">
        <f t="shared" si="14"/>
        <v>#VALUE!</v>
      </c>
    </row>
    <row r="61" spans="1:32">
      <c r="A61" s="1" t="str">
        <f>'Tennessee-Titans'!A6</f>
        <v>TEN</v>
      </c>
      <c r="B61" s="1">
        <f>'Tennessee-Titans'!B6</f>
        <v>0</v>
      </c>
      <c r="C61" s="1">
        <f>'Tennessee-Titans'!C6</f>
        <v>0</v>
      </c>
      <c r="D61" s="1">
        <f>'Tennessee-Titans'!D6</f>
        <v>0</v>
      </c>
      <c r="E61" s="1">
        <f>'Tennessee-Titans'!E6</f>
        <v>0</v>
      </c>
      <c r="F61" s="1">
        <f>'Tennessee-Titans'!F6</f>
        <v>0</v>
      </c>
      <c r="G61" s="1">
        <f>'Tennessee-Titans'!G6</f>
        <v>0</v>
      </c>
      <c r="H61" s="1">
        <f>'Tennessee-Titans'!H6</f>
        <v>-2</v>
      </c>
      <c r="I61" s="1">
        <f>'Tennessee-Titans'!I6</f>
        <v>-1</v>
      </c>
      <c r="J61" s="1" t="str">
        <f>'Tennessee-Titans'!J6</f>
        <v>SEA</v>
      </c>
      <c r="K61" s="1" t="str">
        <f>'Tennessee-Titans'!K6</f>
        <v>@HOU</v>
      </c>
      <c r="L61" s="1" t="str">
        <f>'Tennessee-Titans'!L6</f>
        <v>@MIA</v>
      </c>
      <c r="M61" s="1" t="str">
        <f>'Tennessee-Titans'!M6</f>
        <v>IND</v>
      </c>
      <c r="N61" s="1" t="str">
        <f>'Tennessee-Titans'!N6</f>
        <v>@CLE</v>
      </c>
      <c r="O61" s="1" t="str">
        <f>'Tennessee-Titans'!O6</f>
        <v>BYE</v>
      </c>
      <c r="P61" s="1" t="str">
        <f>'Tennessee-Titans'!P6</f>
        <v>BAL</v>
      </c>
      <c r="Q61" s="1" t="str">
        <f>'Tennessee-Titans'!Q6</f>
        <v>CIN</v>
      </c>
      <c r="R61" s="1" t="str">
        <f>'Tennessee-Titans'!R6</f>
        <v>@PIT</v>
      </c>
      <c r="S61" s="1" t="str">
        <f>'Tennessee-Titans'!S6</f>
        <v>@IND</v>
      </c>
      <c r="T61" s="1" t="str">
        <f>'Tennessee-Titans'!T6</f>
        <v>HOU</v>
      </c>
      <c r="U61" s="1" t="str">
        <f>'Tennessee-Titans'!U6</f>
        <v>@ARI</v>
      </c>
      <c r="V61" s="1" t="str">
        <f>'Tennessee-Titans'!V6</f>
        <v>@SF</v>
      </c>
      <c r="W61" s="1" t="str">
        <f>'Tennessee-Titans'!W6</f>
        <v>LAR</v>
      </c>
      <c r="X61" s="1" t="str">
        <f>'Tennessee-Titans'!X6</f>
        <v>JAX</v>
      </c>
      <c r="Y61" s="1">
        <f t="shared" si="8"/>
        <v>-3</v>
      </c>
      <c r="Z61" s="1">
        <f t="shared" si="9"/>
        <v>0.70710678118654757</v>
      </c>
      <c r="AA61" s="1">
        <f t="shared" si="10"/>
        <v>-1.5</v>
      </c>
      <c r="AB61" s="1">
        <f t="shared" si="11"/>
        <v>0.5</v>
      </c>
      <c r="AC61" s="1" t="e">
        <f t="shared" si="12"/>
        <v>#NUM!</v>
      </c>
      <c r="AD61" s="1" t="e">
        <f t="shared" si="15"/>
        <v>#VALUE!</v>
      </c>
      <c r="AE61" s="1">
        <f t="shared" si="13"/>
        <v>2</v>
      </c>
      <c r="AF61">
        <f t="shared" si="14"/>
        <v>0.5</v>
      </c>
    </row>
    <row r="62" spans="1:32">
      <c r="A62" s="1" t="str">
        <f>'Pittsburgh-Steelers'!A2</f>
        <v>PIT</v>
      </c>
      <c r="B62" s="1">
        <f>'Pittsburgh-Steelers'!B2</f>
        <v>0</v>
      </c>
      <c r="C62" s="1">
        <f>'Pittsburgh-Steelers'!C2</f>
        <v>0</v>
      </c>
      <c r="D62" s="1">
        <f>'Pittsburgh-Steelers'!D2</f>
        <v>0</v>
      </c>
      <c r="E62" s="1">
        <f>'Pittsburgh-Steelers'!E2</f>
        <v>0</v>
      </c>
      <c r="F62" s="1">
        <f>'Pittsburgh-Steelers'!F2</f>
        <v>0</v>
      </c>
      <c r="G62" s="1">
        <f>'Pittsburgh-Steelers'!G2</f>
        <v>0</v>
      </c>
      <c r="H62" s="1">
        <f>'Pittsburgh-Steelers'!H2</f>
        <v>21</v>
      </c>
      <c r="I62" s="1">
        <f>'Pittsburgh-Steelers'!I2</f>
        <v>26</v>
      </c>
      <c r="J62" s="1" t="str">
        <f>'Pittsburgh-Steelers'!J2</f>
        <v>@CHI</v>
      </c>
      <c r="K62" s="1" t="str">
        <f>'Pittsburgh-Steelers'!K2</f>
        <v>@BAL</v>
      </c>
      <c r="L62" s="1" t="str">
        <f>'Pittsburgh-Steelers'!L2</f>
        <v>JAX</v>
      </c>
      <c r="M62" s="1" t="str">
        <f>'Pittsburgh-Steelers'!M2</f>
        <v>@KC</v>
      </c>
      <c r="N62" s="1" t="str">
        <f>'Pittsburgh-Steelers'!N2</f>
        <v>CIN</v>
      </c>
      <c r="O62" s="1" t="str">
        <f>'Pittsburgh-Steelers'!O2</f>
        <v>@DET</v>
      </c>
      <c r="P62" s="1" t="str">
        <f>'Pittsburgh-Steelers'!P2</f>
        <v>BYE</v>
      </c>
      <c r="Q62" s="1" t="str">
        <f>'Pittsburgh-Steelers'!Q2</f>
        <v>@IND</v>
      </c>
      <c r="R62" s="1" t="str">
        <f>'Pittsburgh-Steelers'!R2</f>
        <v>TEN</v>
      </c>
      <c r="S62" s="1" t="str">
        <f>'Pittsburgh-Steelers'!S2</f>
        <v>GB</v>
      </c>
      <c r="T62" s="1" t="str">
        <f>'Pittsburgh-Steelers'!T2</f>
        <v>@CIN</v>
      </c>
      <c r="U62" s="1" t="str">
        <f>'Pittsburgh-Steelers'!U2</f>
        <v>BAL</v>
      </c>
      <c r="V62" s="1" t="str">
        <f>'Pittsburgh-Steelers'!V2</f>
        <v>NE</v>
      </c>
      <c r="W62" s="1" t="str">
        <f>'Pittsburgh-Steelers'!W2</f>
        <v>@HOU</v>
      </c>
      <c r="X62" s="1" t="str">
        <f>'Pittsburgh-Steelers'!X2</f>
        <v>CLE</v>
      </c>
      <c r="Y62" s="1">
        <f t="shared" si="8"/>
        <v>47</v>
      </c>
      <c r="Z62" s="1">
        <f t="shared" si="9"/>
        <v>3.5355339059327378</v>
      </c>
      <c r="AA62" s="1">
        <f t="shared" si="10"/>
        <v>23.5</v>
      </c>
      <c r="AB62" s="1">
        <f t="shared" si="11"/>
        <v>2.5</v>
      </c>
      <c r="AC62" s="1" t="e">
        <f t="shared" si="12"/>
        <v>#VALUE!</v>
      </c>
      <c r="AD62" s="1" t="e">
        <f t="shared" si="15"/>
        <v>#VALUE!</v>
      </c>
      <c r="AE62" s="1">
        <f t="shared" si="13"/>
        <v>2</v>
      </c>
      <c r="AF62">
        <f t="shared" si="14"/>
        <v>2.5</v>
      </c>
    </row>
    <row r="63" spans="1:32">
      <c r="A63" s="1" t="str">
        <f>'Pittsburgh-Steelers'!A3</f>
        <v>PIT</v>
      </c>
      <c r="B63" s="1">
        <f>'Pittsburgh-Steelers'!B3</f>
        <v>0</v>
      </c>
      <c r="C63" s="1">
        <f>'Pittsburgh-Steelers'!C3</f>
        <v>0</v>
      </c>
      <c r="D63" s="1">
        <f>'Pittsburgh-Steelers'!D3</f>
        <v>0</v>
      </c>
      <c r="E63" s="1">
        <f>'Pittsburgh-Steelers'!E3</f>
        <v>0</v>
      </c>
      <c r="F63" s="1">
        <f>'Pittsburgh-Steelers'!F3</f>
        <v>0</v>
      </c>
      <c r="G63" s="1">
        <f>'Pittsburgh-Steelers'!G3</f>
        <v>0</v>
      </c>
      <c r="H63" s="1">
        <f>'Pittsburgh-Steelers'!H3</f>
        <v>18</v>
      </c>
      <c r="I63" s="1">
        <f>'Pittsburgh-Steelers'!I3</f>
        <v>9</v>
      </c>
      <c r="J63" s="1" t="str">
        <f>'Pittsburgh-Steelers'!J3</f>
        <v>@CHI</v>
      </c>
      <c r="K63" s="1" t="str">
        <f>'Pittsburgh-Steelers'!K3</f>
        <v>@BAL</v>
      </c>
      <c r="L63" s="1" t="str">
        <f>'Pittsburgh-Steelers'!L3</f>
        <v>JAX</v>
      </c>
      <c r="M63" s="1" t="str">
        <f>'Pittsburgh-Steelers'!M3</f>
        <v>@KC</v>
      </c>
      <c r="N63" s="1" t="str">
        <f>'Pittsburgh-Steelers'!N3</f>
        <v>CIN</v>
      </c>
      <c r="O63" s="1" t="str">
        <f>'Pittsburgh-Steelers'!O3</f>
        <v>@DET</v>
      </c>
      <c r="P63" s="1" t="str">
        <f>'Pittsburgh-Steelers'!P3</f>
        <v>BYE</v>
      </c>
      <c r="Q63" s="1" t="str">
        <f>'Pittsburgh-Steelers'!Q3</f>
        <v>@IND</v>
      </c>
      <c r="R63" s="1" t="str">
        <f>'Pittsburgh-Steelers'!R3</f>
        <v>TEN</v>
      </c>
      <c r="S63" s="1" t="str">
        <f>'Pittsburgh-Steelers'!S3</f>
        <v>GB</v>
      </c>
      <c r="T63" s="1" t="str">
        <f>'Pittsburgh-Steelers'!T3</f>
        <v>@CIN</v>
      </c>
      <c r="U63" s="1" t="str">
        <f>'Pittsburgh-Steelers'!U3</f>
        <v>BAL</v>
      </c>
      <c r="V63" s="1" t="str">
        <f>'Pittsburgh-Steelers'!V3</f>
        <v>NE</v>
      </c>
      <c r="W63" s="1" t="str">
        <f>'Pittsburgh-Steelers'!W3</f>
        <v>@HOU</v>
      </c>
      <c r="X63" s="1" t="str">
        <f>'Pittsburgh-Steelers'!X3</f>
        <v>CLE</v>
      </c>
      <c r="Y63" s="1">
        <f t="shared" si="8"/>
        <v>27</v>
      </c>
      <c r="Z63" s="1">
        <f t="shared" si="9"/>
        <v>6.3639610306789276</v>
      </c>
      <c r="AA63" s="1">
        <f t="shared" si="10"/>
        <v>13.5</v>
      </c>
      <c r="AB63" s="1">
        <f t="shared" si="11"/>
        <v>4.5</v>
      </c>
      <c r="AC63" s="1" t="e">
        <f t="shared" si="12"/>
        <v>#VALUE!</v>
      </c>
      <c r="AD63" s="1" t="e">
        <f t="shared" si="15"/>
        <v>#VALUE!</v>
      </c>
      <c r="AE63" s="1">
        <f t="shared" si="13"/>
        <v>2</v>
      </c>
      <c r="AF63">
        <f t="shared" si="14"/>
        <v>4.5</v>
      </c>
    </row>
    <row r="64" spans="1:32">
      <c r="A64" s="1" t="str">
        <f>'Pittsburgh-Steelers'!A4</f>
        <v>PIT</v>
      </c>
      <c r="B64" s="1">
        <f>'Pittsburgh-Steelers'!B4</f>
        <v>0</v>
      </c>
      <c r="C64" s="1">
        <f>'Pittsburgh-Steelers'!C4</f>
        <v>0</v>
      </c>
      <c r="D64" s="1">
        <f>'Pittsburgh-Steelers'!D4</f>
        <v>0</v>
      </c>
      <c r="E64" s="1">
        <f>'Pittsburgh-Steelers'!E4</f>
        <v>0</v>
      </c>
      <c r="F64" s="1">
        <f>'Pittsburgh-Steelers'!F4</f>
        <v>0</v>
      </c>
      <c r="G64" s="1">
        <f>'Pittsburgh-Steelers'!G4</f>
        <v>0</v>
      </c>
      <c r="H64" s="1" t="str">
        <f>'Pittsburgh-Steelers'!H4</f>
        <v>@CLE</v>
      </c>
      <c r="I64" s="1" t="str">
        <f>'Pittsburgh-Steelers'!I4</f>
        <v>MIN</v>
      </c>
      <c r="J64" s="1">
        <f>'Pittsburgh-Steelers'!J4</f>
        <v>24.8</v>
      </c>
      <c r="K64" s="1" t="str">
        <f>'Pittsburgh-Steelers'!K4</f>
        <v>@BAL</v>
      </c>
      <c r="L64" s="1" t="str">
        <f>'Pittsburgh-Steelers'!L4</f>
        <v>JAX</v>
      </c>
      <c r="M64" s="1" t="str">
        <f>'Pittsburgh-Steelers'!M4</f>
        <v>@KC</v>
      </c>
      <c r="N64" s="1" t="str">
        <f>'Pittsburgh-Steelers'!N4</f>
        <v>CIN</v>
      </c>
      <c r="O64" s="1" t="str">
        <f>'Pittsburgh-Steelers'!O4</f>
        <v>@DET</v>
      </c>
      <c r="P64" s="1" t="str">
        <f>'Pittsburgh-Steelers'!P4</f>
        <v>BYE</v>
      </c>
      <c r="Q64" s="1" t="str">
        <f>'Pittsburgh-Steelers'!Q4</f>
        <v>@IND</v>
      </c>
      <c r="R64" s="1" t="str">
        <f>'Pittsburgh-Steelers'!R4</f>
        <v>TEN</v>
      </c>
      <c r="S64" s="1" t="str">
        <f>'Pittsburgh-Steelers'!S4</f>
        <v>GB</v>
      </c>
      <c r="T64" s="1" t="str">
        <f>'Pittsburgh-Steelers'!T4</f>
        <v>@CIN</v>
      </c>
      <c r="U64" s="1" t="str">
        <f>'Pittsburgh-Steelers'!U4</f>
        <v>BAL</v>
      </c>
      <c r="V64" s="1" t="str">
        <f>'Pittsburgh-Steelers'!V4</f>
        <v>NE</v>
      </c>
      <c r="W64" s="1" t="str">
        <f>'Pittsburgh-Steelers'!W4</f>
        <v>@HOU</v>
      </c>
      <c r="X64" s="1" t="str">
        <f>'Pittsburgh-Steelers'!X4</f>
        <v>CLE</v>
      </c>
      <c r="Y64" s="1">
        <f t="shared" si="8"/>
        <v>24.8</v>
      </c>
      <c r="Z64" s="1" t="e">
        <f t="shared" si="9"/>
        <v>#DIV/0!</v>
      </c>
      <c r="AA64" s="1">
        <f t="shared" si="10"/>
        <v>24.8</v>
      </c>
      <c r="AB64" s="1">
        <f t="shared" si="11"/>
        <v>0</v>
      </c>
      <c r="AC64" s="1" t="e">
        <f t="shared" si="12"/>
        <v>#VALUE!</v>
      </c>
      <c r="AD64" s="1" t="e">
        <f t="shared" si="15"/>
        <v>#VALUE!</v>
      </c>
      <c r="AE64" s="1">
        <f t="shared" si="13"/>
        <v>1</v>
      </c>
      <c r="AF64">
        <f t="shared" si="14"/>
        <v>0</v>
      </c>
    </row>
    <row r="65" spans="1:32">
      <c r="A65" s="1" t="str">
        <f>'Pittsburgh-Steelers'!A5</f>
        <v>PIT-V</v>
      </c>
      <c r="B65" s="1">
        <f>'Pittsburgh-Steelers'!B5</f>
        <v>0</v>
      </c>
      <c r="C65" s="1">
        <f>'Pittsburgh-Steelers'!C5</f>
        <v>0</v>
      </c>
      <c r="D65" s="1">
        <f>'Pittsburgh-Steelers'!D5</f>
        <v>0</v>
      </c>
      <c r="E65" s="1">
        <f>'Pittsburgh-Steelers'!E5</f>
        <v>0</v>
      </c>
      <c r="F65" s="1">
        <f>'Pittsburgh-Steelers'!F5</f>
        <v>0</v>
      </c>
      <c r="G65" s="1">
        <f>'Pittsburgh-Steelers'!G5</f>
        <v>0</v>
      </c>
      <c r="H65" s="1" t="e">
        <f>'Pittsburgh-Steelers'!H5</f>
        <v>#VALUE!</v>
      </c>
      <c r="I65" s="1" t="e">
        <f>'Pittsburgh-Steelers'!I5</f>
        <v>#VALUE!</v>
      </c>
      <c r="J65" s="1" t="e">
        <f>'Pittsburgh-Steelers'!J5</f>
        <v>#VALUE!</v>
      </c>
      <c r="K65" s="1" t="e">
        <f>'Pittsburgh-Steelers'!K5</f>
        <v>#VALUE!</v>
      </c>
      <c r="L65" s="1" t="e">
        <f>'Pittsburgh-Steelers'!L5</f>
        <v>#VALUE!</v>
      </c>
      <c r="M65" s="1" t="e">
        <f>'Pittsburgh-Steelers'!M5</f>
        <v>#VALUE!</v>
      </c>
      <c r="N65" s="1" t="e">
        <f>'Pittsburgh-Steelers'!N5</f>
        <v>#VALUE!</v>
      </c>
      <c r="O65" s="1" t="e">
        <f>'Pittsburgh-Steelers'!O5</f>
        <v>#VALUE!</v>
      </c>
      <c r="P65" s="1" t="e">
        <f>'Pittsburgh-Steelers'!P5</f>
        <v>#VALUE!</v>
      </c>
      <c r="Q65" s="1" t="e">
        <f>'Pittsburgh-Steelers'!Q5</f>
        <v>#VALUE!</v>
      </c>
      <c r="R65" s="1" t="e">
        <f>'Pittsburgh-Steelers'!R5</f>
        <v>#VALUE!</v>
      </c>
      <c r="S65" s="1" t="e">
        <f>'Pittsburgh-Steelers'!S5</f>
        <v>#VALUE!</v>
      </c>
      <c r="T65" s="1" t="e">
        <f>'Pittsburgh-Steelers'!T5</f>
        <v>#VALUE!</v>
      </c>
      <c r="U65" s="1" t="e">
        <f>'Pittsburgh-Steelers'!U5</f>
        <v>#VALUE!</v>
      </c>
      <c r="V65" s="1" t="e">
        <f>'Pittsburgh-Steelers'!V5</f>
        <v>#VALUE!</v>
      </c>
      <c r="W65" s="1" t="e">
        <f>'Pittsburgh-Steelers'!W5</f>
        <v>#VALUE!</v>
      </c>
      <c r="X65" s="1" t="e">
        <f>'Pittsburgh-Steelers'!X5</f>
        <v>#VALUE!</v>
      </c>
      <c r="Y65" s="1" t="e">
        <f t="shared" si="8"/>
        <v>#VALUE!</v>
      </c>
      <c r="Z65" s="1" t="e">
        <f t="shared" si="9"/>
        <v>#VALUE!</v>
      </c>
      <c r="AA65" s="1" t="e">
        <f t="shared" si="10"/>
        <v>#VALUE!</v>
      </c>
      <c r="AB65" s="1" t="e">
        <f t="shared" si="11"/>
        <v>#VALUE!</v>
      </c>
      <c r="AC65" s="1" t="e">
        <f t="shared" si="12"/>
        <v>#VALUE!</v>
      </c>
      <c r="AD65" s="1" t="e">
        <f t="shared" si="15"/>
        <v>#VALUE!</v>
      </c>
      <c r="AE65" s="1">
        <f t="shared" si="13"/>
        <v>0</v>
      </c>
      <c r="AF65" t="e">
        <f t="shared" si="14"/>
        <v>#VALUE!</v>
      </c>
    </row>
    <row r="66" spans="1:32">
      <c r="A66" s="1" t="str">
        <f>'Pittsburgh-Steelers'!A6</f>
        <v>PIT</v>
      </c>
      <c r="B66" s="1">
        <f>'Pittsburgh-Steelers'!B6</f>
        <v>0</v>
      </c>
      <c r="C66" s="1">
        <f>'Pittsburgh-Steelers'!C6</f>
        <v>0</v>
      </c>
      <c r="D66" s="1">
        <f>'Pittsburgh-Steelers'!D6</f>
        <v>0</v>
      </c>
      <c r="E66" s="1">
        <f>'Pittsburgh-Steelers'!E6</f>
        <v>0</v>
      </c>
      <c r="F66" s="1">
        <f>'Pittsburgh-Steelers'!F6</f>
        <v>0</v>
      </c>
      <c r="G66" s="1">
        <f>'Pittsburgh-Steelers'!G6</f>
        <v>0</v>
      </c>
      <c r="H66" s="1">
        <f>'Pittsburgh-Steelers'!H6</f>
        <v>-8.5</v>
      </c>
      <c r="I66" s="1">
        <f>'Pittsburgh-Steelers'!I6</f>
        <v>-8.5</v>
      </c>
      <c r="J66" s="1" t="str">
        <f>'Pittsburgh-Steelers'!J6</f>
        <v>@CHI</v>
      </c>
      <c r="K66" s="1" t="str">
        <f>'Pittsburgh-Steelers'!K6</f>
        <v>@BAL</v>
      </c>
      <c r="L66" s="1" t="str">
        <f>'Pittsburgh-Steelers'!L6</f>
        <v>JAX</v>
      </c>
      <c r="M66" s="1" t="str">
        <f>'Pittsburgh-Steelers'!M6</f>
        <v>@KC</v>
      </c>
      <c r="N66" s="1" t="str">
        <f>'Pittsburgh-Steelers'!N6</f>
        <v>CIN</v>
      </c>
      <c r="O66" s="1" t="str">
        <f>'Pittsburgh-Steelers'!O6</f>
        <v>@DET</v>
      </c>
      <c r="P66" s="1" t="str">
        <f>'Pittsburgh-Steelers'!P6</f>
        <v>BYE</v>
      </c>
      <c r="Q66" s="1" t="str">
        <f>'Pittsburgh-Steelers'!Q6</f>
        <v>@IND</v>
      </c>
      <c r="R66" s="1" t="str">
        <f>'Pittsburgh-Steelers'!R6</f>
        <v>TEN</v>
      </c>
      <c r="S66" s="1" t="str">
        <f>'Pittsburgh-Steelers'!S6</f>
        <v>GB</v>
      </c>
      <c r="T66" s="1" t="str">
        <f>'Pittsburgh-Steelers'!T6</f>
        <v>@CIN</v>
      </c>
      <c r="U66" s="1" t="str">
        <f>'Pittsburgh-Steelers'!U6</f>
        <v>BAL</v>
      </c>
      <c r="V66" s="1" t="str">
        <f>'Pittsburgh-Steelers'!V6</f>
        <v>NE</v>
      </c>
      <c r="W66" s="1" t="str">
        <f>'Pittsburgh-Steelers'!W6</f>
        <v>@HOU</v>
      </c>
      <c r="X66" s="1" t="str">
        <f>'Pittsburgh-Steelers'!X6</f>
        <v>CLE</v>
      </c>
      <c r="Y66" s="1">
        <f t="shared" ref="Y66:Y97" si="16">SUM(H66:X66)</f>
        <v>-17</v>
      </c>
      <c r="Z66" s="1">
        <f t="shared" ref="Z66:Z97" si="17">_xlfn.STDEV.S(H66:X66)</f>
        <v>0</v>
      </c>
      <c r="AA66" s="1">
        <f t="shared" ref="AA66:AA97" si="18">AVERAGE(H66:X66)</f>
        <v>-8.5</v>
      </c>
      <c r="AB66" s="1">
        <f t="shared" ref="AB66:AB97" si="19">AVEDEV(H66:X66)</f>
        <v>0</v>
      </c>
      <c r="AC66" s="1" t="e">
        <f t="shared" ref="AC66:AC97" si="20">GROWTH(H66:J66)</f>
        <v>#NUM!</v>
      </c>
      <c r="AD66" s="1" t="e">
        <f t="shared" si="15"/>
        <v>#VALUE!</v>
      </c>
      <c r="AE66" s="1">
        <f t="shared" ref="AE66:AE97" si="21">COUNT(H66:X66)</f>
        <v>2</v>
      </c>
      <c r="AF66">
        <f t="shared" ref="AF66:AF97" si="22">_xlfn.STDEV.P(H66:X66)</f>
        <v>0</v>
      </c>
    </row>
    <row r="67" spans="1:32">
      <c r="A67" s="1" t="str">
        <f>'Denver-Broncos'!A2</f>
        <v>DEN</v>
      </c>
      <c r="B67" s="1">
        <f>'Denver-Broncos'!B2</f>
        <v>0</v>
      </c>
      <c r="C67" s="1">
        <f>'Denver-Broncos'!C2</f>
        <v>0</v>
      </c>
      <c r="D67" s="1">
        <f>'Denver-Broncos'!D2</f>
        <v>0</v>
      </c>
      <c r="E67" s="1">
        <f>'Denver-Broncos'!E2</f>
        <v>0</v>
      </c>
      <c r="F67" s="1">
        <f>'Denver-Broncos'!F2</f>
        <v>0</v>
      </c>
      <c r="G67" s="1">
        <f>'Denver-Broncos'!G2</f>
        <v>0</v>
      </c>
      <c r="H67" s="1">
        <f>'Denver-Broncos'!H2</f>
        <v>24</v>
      </c>
      <c r="I67" s="1">
        <f>'Denver-Broncos'!I2</f>
        <v>42</v>
      </c>
      <c r="J67" s="1" t="str">
        <f>'Denver-Broncos'!J2</f>
        <v>@BUF</v>
      </c>
      <c r="K67" s="1" t="str">
        <f>'Denver-Broncos'!K2</f>
        <v>OAK</v>
      </c>
      <c r="L67" s="1" t="str">
        <f>'Denver-Broncos'!L2</f>
        <v>BYE</v>
      </c>
      <c r="M67" s="1" t="str">
        <f>'Denver-Broncos'!M2</f>
        <v>NYG</v>
      </c>
      <c r="N67" s="1" t="str">
        <f>'Denver-Broncos'!N2</f>
        <v>@LAC</v>
      </c>
      <c r="O67" s="1" t="str">
        <f>'Denver-Broncos'!O2</f>
        <v>@KC</v>
      </c>
      <c r="P67" s="1" t="str">
        <f>'Denver-Broncos'!P2</f>
        <v>@PHI</v>
      </c>
      <c r="Q67" s="1" t="str">
        <f>'Denver-Broncos'!Q2</f>
        <v>NE</v>
      </c>
      <c r="R67" s="1" t="str">
        <f>'Denver-Broncos'!R2</f>
        <v>CIN</v>
      </c>
      <c r="S67" s="1" t="str">
        <f>'Denver-Broncos'!S2</f>
        <v>@OAK</v>
      </c>
      <c r="T67" s="1" t="str">
        <f>'Denver-Broncos'!T2</f>
        <v>@MIA</v>
      </c>
      <c r="U67" s="1" t="str">
        <f>'Denver-Broncos'!U2</f>
        <v>NYJ</v>
      </c>
      <c r="V67" s="1" t="str">
        <f>'Denver-Broncos'!V2</f>
        <v>@IND</v>
      </c>
      <c r="W67" s="1" t="str">
        <f>'Denver-Broncos'!W2</f>
        <v>@WSH</v>
      </c>
      <c r="X67" s="1" t="str">
        <f>'Denver-Broncos'!X2</f>
        <v>KC</v>
      </c>
      <c r="Y67" s="1">
        <f t="shared" si="16"/>
        <v>66</v>
      </c>
      <c r="Z67" s="1">
        <f t="shared" si="17"/>
        <v>12.727922061357855</v>
      </c>
      <c r="AA67" s="1">
        <f t="shared" si="18"/>
        <v>33</v>
      </c>
      <c r="AB67" s="1">
        <f t="shared" si="19"/>
        <v>9</v>
      </c>
      <c r="AC67" s="1" t="e">
        <f t="shared" si="20"/>
        <v>#VALUE!</v>
      </c>
      <c r="AD67" s="1" t="e">
        <f t="shared" ref="AD67:AD98" si="23">TREND(H67:S67)</f>
        <v>#VALUE!</v>
      </c>
      <c r="AE67" s="1">
        <f t="shared" si="21"/>
        <v>2</v>
      </c>
      <c r="AF67">
        <f t="shared" si="22"/>
        <v>9</v>
      </c>
    </row>
    <row r="68" spans="1:32">
      <c r="A68" s="1" t="str">
        <f>'Denver-Broncos'!A3</f>
        <v>DEN</v>
      </c>
      <c r="B68" s="1">
        <f>'Denver-Broncos'!B3</f>
        <v>0</v>
      </c>
      <c r="C68" s="1">
        <f>'Denver-Broncos'!C3</f>
        <v>0</v>
      </c>
      <c r="D68" s="1">
        <f>'Denver-Broncos'!D3</f>
        <v>0</v>
      </c>
      <c r="E68" s="1">
        <f>'Denver-Broncos'!E3</f>
        <v>0</v>
      </c>
      <c r="F68" s="1">
        <f>'Denver-Broncos'!F3</f>
        <v>0</v>
      </c>
      <c r="G68" s="1">
        <f>'Denver-Broncos'!G3</f>
        <v>0</v>
      </c>
      <c r="H68" s="1">
        <f>'Denver-Broncos'!H3</f>
        <v>21</v>
      </c>
      <c r="I68" s="1">
        <f>'Denver-Broncos'!I3</f>
        <v>17</v>
      </c>
      <c r="J68" s="1" t="str">
        <f>'Denver-Broncos'!J3</f>
        <v>@BUF</v>
      </c>
      <c r="K68" s="1" t="str">
        <f>'Denver-Broncos'!K3</f>
        <v>OAK</v>
      </c>
      <c r="L68" s="1" t="str">
        <f>'Denver-Broncos'!L3</f>
        <v>BYE</v>
      </c>
      <c r="M68" s="1" t="str">
        <f>'Denver-Broncos'!M3</f>
        <v>NYG</v>
      </c>
      <c r="N68" s="1" t="str">
        <f>'Denver-Broncos'!N3</f>
        <v>@LAC</v>
      </c>
      <c r="O68" s="1" t="str">
        <f>'Denver-Broncos'!O3</f>
        <v>@KC</v>
      </c>
      <c r="P68" s="1" t="str">
        <f>'Denver-Broncos'!P3</f>
        <v>@PHI</v>
      </c>
      <c r="Q68" s="1" t="str">
        <f>'Denver-Broncos'!Q3</f>
        <v>NE</v>
      </c>
      <c r="R68" s="1" t="str">
        <f>'Denver-Broncos'!R3</f>
        <v>CIN</v>
      </c>
      <c r="S68" s="1" t="str">
        <f>'Denver-Broncos'!S3</f>
        <v>@OAK</v>
      </c>
      <c r="T68" s="1" t="str">
        <f>'Denver-Broncos'!T3</f>
        <v>@MIA</v>
      </c>
      <c r="U68" s="1" t="str">
        <f>'Denver-Broncos'!U3</f>
        <v>NYJ</v>
      </c>
      <c r="V68" s="1" t="str">
        <f>'Denver-Broncos'!V3</f>
        <v>@IND</v>
      </c>
      <c r="W68" s="1" t="str">
        <f>'Denver-Broncos'!W3</f>
        <v>@WSH</v>
      </c>
      <c r="X68" s="1" t="str">
        <f>'Denver-Broncos'!X3</f>
        <v>KC</v>
      </c>
      <c r="Y68" s="1">
        <f t="shared" si="16"/>
        <v>38</v>
      </c>
      <c r="Z68" s="1">
        <f t="shared" si="17"/>
        <v>2.8284271247461903</v>
      </c>
      <c r="AA68" s="1">
        <f t="shared" si="18"/>
        <v>19</v>
      </c>
      <c r="AB68" s="1">
        <f t="shared" si="19"/>
        <v>2</v>
      </c>
      <c r="AC68" s="1" t="e">
        <f t="shared" si="20"/>
        <v>#VALUE!</v>
      </c>
      <c r="AD68" s="1" t="e">
        <f t="shared" si="23"/>
        <v>#VALUE!</v>
      </c>
      <c r="AE68" s="1">
        <f t="shared" si="21"/>
        <v>2</v>
      </c>
      <c r="AF68">
        <f t="shared" si="22"/>
        <v>2</v>
      </c>
    </row>
    <row r="69" spans="1:32">
      <c r="A69" s="1" t="str">
        <f>'Denver-Broncos'!A4</f>
        <v>DEN</v>
      </c>
      <c r="B69" s="1">
        <f>'Denver-Broncos'!B4</f>
        <v>0</v>
      </c>
      <c r="C69" s="1">
        <f>'Denver-Broncos'!C4</f>
        <v>0</v>
      </c>
      <c r="D69" s="1">
        <f>'Denver-Broncos'!D4</f>
        <v>0</v>
      </c>
      <c r="E69" s="1">
        <f>'Denver-Broncos'!E4</f>
        <v>0</v>
      </c>
      <c r="F69" s="1">
        <f>'Denver-Broncos'!F4</f>
        <v>0</v>
      </c>
      <c r="G69" s="1">
        <f>'Denver-Broncos'!G4</f>
        <v>0</v>
      </c>
      <c r="H69" s="1" t="str">
        <f>'Denver-Broncos'!H4</f>
        <v>LAC</v>
      </c>
      <c r="I69" s="1" t="str">
        <f>'Denver-Broncos'!I4</f>
        <v>DAL</v>
      </c>
      <c r="J69" s="1">
        <f>'Denver-Broncos'!J4</f>
        <v>21.8</v>
      </c>
      <c r="K69" s="1" t="str">
        <f>'Denver-Broncos'!K4</f>
        <v>OAK</v>
      </c>
      <c r="L69" s="1" t="str">
        <f>'Denver-Broncos'!L4</f>
        <v>BYE</v>
      </c>
      <c r="M69" s="1" t="str">
        <f>'Denver-Broncos'!M4</f>
        <v>NYG</v>
      </c>
      <c r="N69" s="1" t="str">
        <f>'Denver-Broncos'!N4</f>
        <v>@LAC</v>
      </c>
      <c r="O69" s="1" t="str">
        <f>'Denver-Broncos'!O4</f>
        <v>@KC</v>
      </c>
      <c r="P69" s="1" t="str">
        <f>'Denver-Broncos'!P4</f>
        <v>@PHI</v>
      </c>
      <c r="Q69" s="1" t="str">
        <f>'Denver-Broncos'!Q4</f>
        <v>NE</v>
      </c>
      <c r="R69" s="1" t="str">
        <f>'Denver-Broncos'!R4</f>
        <v>CIN</v>
      </c>
      <c r="S69" s="1" t="str">
        <f>'Denver-Broncos'!S4</f>
        <v>@OAK</v>
      </c>
      <c r="T69" s="1" t="str">
        <f>'Denver-Broncos'!T4</f>
        <v>@MIA</v>
      </c>
      <c r="U69" s="1" t="str">
        <f>'Denver-Broncos'!U4</f>
        <v>NYJ</v>
      </c>
      <c r="V69" s="1" t="str">
        <f>'Denver-Broncos'!V4</f>
        <v>@IND</v>
      </c>
      <c r="W69" s="1" t="str">
        <f>'Denver-Broncos'!W4</f>
        <v>@WSH</v>
      </c>
      <c r="X69" s="1" t="str">
        <f>'Denver-Broncos'!X4</f>
        <v>KC</v>
      </c>
      <c r="Y69" s="1">
        <f t="shared" si="16"/>
        <v>21.8</v>
      </c>
      <c r="Z69" s="1" t="e">
        <f t="shared" si="17"/>
        <v>#DIV/0!</v>
      </c>
      <c r="AA69" s="1">
        <f t="shared" si="18"/>
        <v>21.8</v>
      </c>
      <c r="AB69" s="1">
        <f t="shared" si="19"/>
        <v>0</v>
      </c>
      <c r="AC69" s="1" t="e">
        <f t="shared" si="20"/>
        <v>#VALUE!</v>
      </c>
      <c r="AD69" s="1" t="e">
        <f t="shared" si="23"/>
        <v>#VALUE!</v>
      </c>
      <c r="AE69" s="1">
        <f t="shared" si="21"/>
        <v>1</v>
      </c>
      <c r="AF69">
        <f t="shared" si="22"/>
        <v>0</v>
      </c>
    </row>
    <row r="70" spans="1:32">
      <c r="A70" s="1" t="str">
        <f>'Denver-Broncos'!A5</f>
        <v>DEN - V</v>
      </c>
      <c r="B70" s="1">
        <f>'Denver-Broncos'!B5</f>
        <v>0</v>
      </c>
      <c r="C70" s="1">
        <f>'Denver-Broncos'!C5</f>
        <v>0</v>
      </c>
      <c r="D70" s="1">
        <f>'Denver-Broncos'!D5</f>
        <v>0</v>
      </c>
      <c r="E70" s="1">
        <f>'Denver-Broncos'!E5</f>
        <v>0</v>
      </c>
      <c r="F70" s="1">
        <f>'Denver-Broncos'!F5</f>
        <v>0</v>
      </c>
      <c r="G70" s="1">
        <f>'Denver-Broncos'!G5</f>
        <v>0</v>
      </c>
      <c r="H70" s="1" t="e">
        <f>'Denver-Broncos'!H5</f>
        <v>#VALUE!</v>
      </c>
      <c r="I70" s="1" t="e">
        <f>'Denver-Broncos'!I5</f>
        <v>#VALUE!</v>
      </c>
      <c r="J70" s="1" t="e">
        <f>'Denver-Broncos'!J5</f>
        <v>#VALUE!</v>
      </c>
      <c r="K70" s="1" t="e">
        <f>'Denver-Broncos'!K5</f>
        <v>#VALUE!</v>
      </c>
      <c r="L70" s="1" t="e">
        <f>'Denver-Broncos'!L5</f>
        <v>#VALUE!</v>
      </c>
      <c r="M70" s="1" t="e">
        <f>'Denver-Broncos'!M5</f>
        <v>#VALUE!</v>
      </c>
      <c r="N70" s="1" t="e">
        <f>'Denver-Broncos'!N5</f>
        <v>#VALUE!</v>
      </c>
      <c r="O70" s="1" t="e">
        <f>'Denver-Broncos'!O5</f>
        <v>#VALUE!</v>
      </c>
      <c r="P70" s="1" t="e">
        <f>'Denver-Broncos'!P5</f>
        <v>#VALUE!</v>
      </c>
      <c r="Q70" s="1" t="e">
        <f>'Denver-Broncos'!Q5</f>
        <v>#VALUE!</v>
      </c>
      <c r="R70" s="1" t="e">
        <f>'Denver-Broncos'!R5</f>
        <v>#VALUE!</v>
      </c>
      <c r="S70" s="1" t="e">
        <f>'Denver-Broncos'!S5</f>
        <v>#VALUE!</v>
      </c>
      <c r="T70" s="1" t="e">
        <f>'Denver-Broncos'!T5</f>
        <v>#VALUE!</v>
      </c>
      <c r="U70" s="1" t="e">
        <f>'Denver-Broncos'!U5</f>
        <v>#VALUE!</v>
      </c>
      <c r="V70" s="1" t="e">
        <f>'Denver-Broncos'!V5</f>
        <v>#VALUE!</v>
      </c>
      <c r="W70" s="1" t="e">
        <f>'Denver-Broncos'!W5</f>
        <v>#VALUE!</v>
      </c>
      <c r="X70" s="1" t="e">
        <f>'Denver-Broncos'!X5</f>
        <v>#VALUE!</v>
      </c>
      <c r="Y70" s="1" t="e">
        <f t="shared" si="16"/>
        <v>#VALUE!</v>
      </c>
      <c r="Z70" s="1" t="e">
        <f t="shared" si="17"/>
        <v>#VALUE!</v>
      </c>
      <c r="AA70" s="1" t="e">
        <f t="shared" si="18"/>
        <v>#VALUE!</v>
      </c>
      <c r="AB70" s="1" t="e">
        <f t="shared" si="19"/>
        <v>#VALUE!</v>
      </c>
      <c r="AC70" s="1" t="e">
        <f t="shared" si="20"/>
        <v>#VALUE!</v>
      </c>
      <c r="AD70" s="1" t="e">
        <f t="shared" si="23"/>
        <v>#VALUE!</v>
      </c>
      <c r="AE70" s="1">
        <f t="shared" si="21"/>
        <v>0</v>
      </c>
      <c r="AF70" t="e">
        <f t="shared" si="22"/>
        <v>#VALUE!</v>
      </c>
    </row>
    <row r="71" spans="1:32">
      <c r="A71" s="1" t="str">
        <f>'Denver-Broncos'!A6</f>
        <v>DEN</v>
      </c>
      <c r="B71" s="1">
        <f>'Denver-Broncos'!B6</f>
        <v>0</v>
      </c>
      <c r="C71" s="1">
        <f>'Denver-Broncos'!C6</f>
        <v>0</v>
      </c>
      <c r="D71" s="1">
        <f>'Denver-Broncos'!D6</f>
        <v>0</v>
      </c>
      <c r="E71" s="1">
        <f>'Denver-Broncos'!E6</f>
        <v>0</v>
      </c>
      <c r="F71" s="1">
        <f>'Denver-Broncos'!F6</f>
        <v>0</v>
      </c>
      <c r="G71" s="1">
        <f>'Denver-Broncos'!G6</f>
        <v>0</v>
      </c>
      <c r="H71" s="1">
        <f>'Denver-Broncos'!H6</f>
        <v>3.5</v>
      </c>
      <c r="I71" s="1">
        <f>'Denver-Broncos'!I6</f>
        <v>2.5</v>
      </c>
      <c r="J71" s="1" t="str">
        <f>'Denver-Broncos'!J6</f>
        <v>@BUF</v>
      </c>
      <c r="K71" s="1" t="str">
        <f>'Denver-Broncos'!K6</f>
        <v>OAK</v>
      </c>
      <c r="L71" s="1" t="str">
        <f>'Denver-Broncos'!L6</f>
        <v>BYE</v>
      </c>
      <c r="M71" s="1" t="str">
        <f>'Denver-Broncos'!M6</f>
        <v>NYG</v>
      </c>
      <c r="N71" s="1" t="str">
        <f>'Denver-Broncos'!N6</f>
        <v>@LAC</v>
      </c>
      <c r="O71" s="1" t="str">
        <f>'Denver-Broncos'!O6</f>
        <v>@KC</v>
      </c>
      <c r="P71" s="1" t="str">
        <f>'Denver-Broncos'!P6</f>
        <v>@PHI</v>
      </c>
      <c r="Q71" s="1" t="str">
        <f>'Denver-Broncos'!Q6</f>
        <v>NE</v>
      </c>
      <c r="R71" s="1" t="str">
        <f>'Denver-Broncos'!R6</f>
        <v>CIN</v>
      </c>
      <c r="S71" s="1" t="str">
        <f>'Denver-Broncos'!S6</f>
        <v>@OAK</v>
      </c>
      <c r="T71" s="1" t="str">
        <f>'Denver-Broncos'!T6</f>
        <v>@MIA</v>
      </c>
      <c r="U71" s="1" t="str">
        <f>'Denver-Broncos'!U6</f>
        <v>NYJ</v>
      </c>
      <c r="V71" s="1" t="str">
        <f>'Denver-Broncos'!V6</f>
        <v>@IND</v>
      </c>
      <c r="W71" s="1" t="str">
        <f>'Denver-Broncos'!W6</f>
        <v>@WSH</v>
      </c>
      <c r="X71" s="1" t="str">
        <f>'Denver-Broncos'!X6</f>
        <v>KC</v>
      </c>
      <c r="Y71" s="1">
        <f t="shared" si="16"/>
        <v>6</v>
      </c>
      <c r="Z71" s="1">
        <f t="shared" si="17"/>
        <v>0.70710678118654757</v>
      </c>
      <c r="AA71" s="1">
        <f t="shared" si="18"/>
        <v>3</v>
      </c>
      <c r="AB71" s="1">
        <f t="shared" si="19"/>
        <v>0.5</v>
      </c>
      <c r="AC71" s="1" t="e">
        <f t="shared" si="20"/>
        <v>#VALUE!</v>
      </c>
      <c r="AD71" s="1" t="e">
        <f t="shared" si="23"/>
        <v>#VALUE!</v>
      </c>
      <c r="AE71" s="1">
        <f t="shared" si="21"/>
        <v>2</v>
      </c>
      <c r="AF71">
        <f t="shared" si="22"/>
        <v>0.5</v>
      </c>
    </row>
    <row r="72" spans="1:32">
      <c r="A72" s="1" t="str">
        <f>'Kansas_City-Chiefs'!A2</f>
        <v>KC</v>
      </c>
      <c r="B72" s="1">
        <f>'Kansas_City-Chiefs'!B2</f>
        <v>0</v>
      </c>
      <c r="C72" s="1">
        <f>'Kansas_City-Chiefs'!C2</f>
        <v>0</v>
      </c>
      <c r="D72" s="1">
        <f>'Kansas_City-Chiefs'!D2</f>
        <v>0</v>
      </c>
      <c r="E72" s="1">
        <f>'Kansas_City-Chiefs'!E2</f>
        <v>0</v>
      </c>
      <c r="F72" s="1">
        <f>'Kansas_City-Chiefs'!F2</f>
        <v>0</v>
      </c>
      <c r="G72" s="1">
        <f>'Kansas_City-Chiefs'!G2</f>
        <v>0</v>
      </c>
      <c r="H72" s="1">
        <f>'Kansas_City-Chiefs'!H2</f>
        <v>42</v>
      </c>
      <c r="I72" s="1">
        <f>'Kansas_City-Chiefs'!I2</f>
        <v>27</v>
      </c>
      <c r="J72" s="1" t="str">
        <f>'Kansas_City-Chiefs'!J2</f>
        <v>@LAC</v>
      </c>
      <c r="K72" s="1" t="str">
        <f>'Kansas_City-Chiefs'!K2</f>
        <v>WSH</v>
      </c>
      <c r="L72" s="1" t="str">
        <f>'Kansas_City-Chiefs'!L2</f>
        <v>@HOU</v>
      </c>
      <c r="M72" s="1" t="str">
        <f>'Kansas_City-Chiefs'!M2</f>
        <v>PIT</v>
      </c>
      <c r="N72" s="1" t="str">
        <f>'Kansas_City-Chiefs'!N2</f>
        <v>@OAK</v>
      </c>
      <c r="O72" s="1" t="str">
        <f>'Kansas_City-Chiefs'!O2</f>
        <v>DEN</v>
      </c>
      <c r="P72" s="1" t="str">
        <f>'Kansas_City-Chiefs'!P2</f>
        <v>@DAL</v>
      </c>
      <c r="Q72" s="1" t="str">
        <f>'Kansas_City-Chiefs'!Q2</f>
        <v>BYE</v>
      </c>
      <c r="R72" s="1" t="str">
        <f>'Kansas_City-Chiefs'!R2</f>
        <v>@NYG</v>
      </c>
      <c r="S72" s="1" t="str">
        <f>'Kansas_City-Chiefs'!S2</f>
        <v>BUF</v>
      </c>
      <c r="T72" s="1" t="str">
        <f>'Kansas_City-Chiefs'!T2</f>
        <v>@NYJ</v>
      </c>
      <c r="U72" s="1" t="str">
        <f>'Kansas_City-Chiefs'!U2</f>
        <v>OAK</v>
      </c>
      <c r="V72" s="1" t="str">
        <f>'Kansas_City-Chiefs'!V2</f>
        <v>LAC</v>
      </c>
      <c r="W72" s="1" t="str">
        <f>'Kansas_City-Chiefs'!W2</f>
        <v>MIA</v>
      </c>
      <c r="X72" s="1" t="str">
        <f>'Kansas_City-Chiefs'!X2</f>
        <v>@DEN</v>
      </c>
      <c r="Y72" s="1">
        <f t="shared" si="16"/>
        <v>69</v>
      </c>
      <c r="Z72" s="1">
        <f t="shared" si="17"/>
        <v>10.606601717798213</v>
      </c>
      <c r="AA72" s="1">
        <f t="shared" si="18"/>
        <v>34.5</v>
      </c>
      <c r="AB72" s="1">
        <f t="shared" si="19"/>
        <v>7.5</v>
      </c>
      <c r="AC72" s="1" t="e">
        <f t="shared" si="20"/>
        <v>#VALUE!</v>
      </c>
      <c r="AD72" s="1" t="e">
        <f t="shared" si="23"/>
        <v>#VALUE!</v>
      </c>
      <c r="AE72" s="1">
        <f t="shared" si="21"/>
        <v>2</v>
      </c>
      <c r="AF72">
        <f t="shared" si="22"/>
        <v>7.5</v>
      </c>
    </row>
    <row r="73" spans="1:32">
      <c r="A73" s="1" t="str">
        <f>'Kansas_City-Chiefs'!A3</f>
        <v>KC</v>
      </c>
      <c r="B73" s="1">
        <f>'Kansas_City-Chiefs'!B3</f>
        <v>0</v>
      </c>
      <c r="C73" s="1">
        <f>'Kansas_City-Chiefs'!C3</f>
        <v>0</v>
      </c>
      <c r="D73" s="1">
        <f>'Kansas_City-Chiefs'!D3</f>
        <v>0</v>
      </c>
      <c r="E73" s="1">
        <f>'Kansas_City-Chiefs'!E3</f>
        <v>0</v>
      </c>
      <c r="F73" s="1">
        <f>'Kansas_City-Chiefs'!F3</f>
        <v>0</v>
      </c>
      <c r="G73" s="1">
        <f>'Kansas_City-Chiefs'!G3</f>
        <v>0</v>
      </c>
      <c r="H73" s="1">
        <f>'Kansas_City-Chiefs'!H3</f>
        <v>27</v>
      </c>
      <c r="I73" s="1">
        <f>'Kansas_City-Chiefs'!I3</f>
        <v>20</v>
      </c>
      <c r="J73" s="1" t="str">
        <f>'Kansas_City-Chiefs'!J3</f>
        <v>@LAC</v>
      </c>
      <c r="K73" s="1" t="str">
        <f>'Kansas_City-Chiefs'!K3</f>
        <v>WSH</v>
      </c>
      <c r="L73" s="1" t="str">
        <f>'Kansas_City-Chiefs'!L3</f>
        <v>@HOU</v>
      </c>
      <c r="M73" s="1" t="str">
        <f>'Kansas_City-Chiefs'!M3</f>
        <v>PIT</v>
      </c>
      <c r="N73" s="1" t="str">
        <f>'Kansas_City-Chiefs'!N3</f>
        <v>@OAK</v>
      </c>
      <c r="O73" s="1" t="str">
        <f>'Kansas_City-Chiefs'!O3</f>
        <v>DEN</v>
      </c>
      <c r="P73" s="1" t="str">
        <f>'Kansas_City-Chiefs'!P3</f>
        <v>@DAL</v>
      </c>
      <c r="Q73" s="1" t="str">
        <f>'Kansas_City-Chiefs'!Q3</f>
        <v>BYE</v>
      </c>
      <c r="R73" s="1" t="str">
        <f>'Kansas_City-Chiefs'!R3</f>
        <v>@NYG</v>
      </c>
      <c r="S73" s="1" t="str">
        <f>'Kansas_City-Chiefs'!S3</f>
        <v>BUF</v>
      </c>
      <c r="T73" s="1" t="str">
        <f>'Kansas_City-Chiefs'!T3</f>
        <v>@NYJ</v>
      </c>
      <c r="U73" s="1" t="str">
        <f>'Kansas_City-Chiefs'!U3</f>
        <v>OAK</v>
      </c>
      <c r="V73" s="1" t="str">
        <f>'Kansas_City-Chiefs'!V3</f>
        <v>LAC</v>
      </c>
      <c r="W73" s="1" t="str">
        <f>'Kansas_City-Chiefs'!W3</f>
        <v>MIA</v>
      </c>
      <c r="X73" s="1" t="str">
        <f>'Kansas_City-Chiefs'!X3</f>
        <v>@DEN</v>
      </c>
      <c r="Y73" s="1">
        <f t="shared" si="16"/>
        <v>47</v>
      </c>
      <c r="Z73" s="1">
        <f t="shared" si="17"/>
        <v>4.9497474683058327</v>
      </c>
      <c r="AA73" s="1">
        <f t="shared" si="18"/>
        <v>23.5</v>
      </c>
      <c r="AB73" s="1">
        <f t="shared" si="19"/>
        <v>3.5</v>
      </c>
      <c r="AC73" s="1" t="e">
        <f t="shared" si="20"/>
        <v>#VALUE!</v>
      </c>
      <c r="AD73" s="1" t="e">
        <f t="shared" si="23"/>
        <v>#VALUE!</v>
      </c>
      <c r="AE73" s="1">
        <f t="shared" si="21"/>
        <v>2</v>
      </c>
      <c r="AF73">
        <f t="shared" si="22"/>
        <v>3.5</v>
      </c>
    </row>
    <row r="74" spans="1:32">
      <c r="A74" s="1" t="str">
        <f>'Kansas_City-Chiefs'!A4</f>
        <v>KC</v>
      </c>
      <c r="B74" s="1">
        <f>'Kansas_City-Chiefs'!B4</f>
        <v>0</v>
      </c>
      <c r="C74" s="1">
        <f>'Kansas_City-Chiefs'!C4</f>
        <v>0</v>
      </c>
      <c r="D74" s="1">
        <f>'Kansas_City-Chiefs'!D4</f>
        <v>0</v>
      </c>
      <c r="E74" s="1">
        <f>'Kansas_City-Chiefs'!E4</f>
        <v>0</v>
      </c>
      <c r="F74" s="1">
        <f>'Kansas_City-Chiefs'!F4</f>
        <v>0</v>
      </c>
      <c r="G74" s="1">
        <f>'Kansas_City-Chiefs'!G4</f>
        <v>0</v>
      </c>
      <c r="H74" s="1" t="str">
        <f>'Kansas_City-Chiefs'!H4</f>
        <v>@NE</v>
      </c>
      <c r="I74" s="1" t="str">
        <f>'Kansas_City-Chiefs'!I4</f>
        <v>PHI</v>
      </c>
      <c r="J74" s="1">
        <f>'Kansas_City-Chiefs'!J4</f>
        <v>28.5</v>
      </c>
      <c r="K74" s="1" t="str">
        <f>'Kansas_City-Chiefs'!K4</f>
        <v>WSH</v>
      </c>
      <c r="L74" s="1" t="str">
        <f>'Kansas_City-Chiefs'!L4</f>
        <v>@HOU</v>
      </c>
      <c r="M74" s="1" t="str">
        <f>'Kansas_City-Chiefs'!M4</f>
        <v>PIT</v>
      </c>
      <c r="N74" s="1" t="str">
        <f>'Kansas_City-Chiefs'!N4</f>
        <v>@OAK</v>
      </c>
      <c r="O74" s="1" t="str">
        <f>'Kansas_City-Chiefs'!O4</f>
        <v>DEN</v>
      </c>
      <c r="P74" s="1" t="str">
        <f>'Kansas_City-Chiefs'!P4</f>
        <v>@DAL</v>
      </c>
      <c r="Q74" s="1" t="str">
        <f>'Kansas_City-Chiefs'!Q4</f>
        <v>BYE</v>
      </c>
      <c r="R74" s="1" t="str">
        <f>'Kansas_City-Chiefs'!R4</f>
        <v>@NYG</v>
      </c>
      <c r="S74" s="1" t="str">
        <f>'Kansas_City-Chiefs'!S4</f>
        <v>BUF</v>
      </c>
      <c r="T74" s="1" t="str">
        <f>'Kansas_City-Chiefs'!T4</f>
        <v>@NYJ</v>
      </c>
      <c r="U74" s="1" t="str">
        <f>'Kansas_City-Chiefs'!U4</f>
        <v>OAK</v>
      </c>
      <c r="V74" s="1" t="str">
        <f>'Kansas_City-Chiefs'!V4</f>
        <v>LAC</v>
      </c>
      <c r="W74" s="1" t="str">
        <f>'Kansas_City-Chiefs'!W4</f>
        <v>MIA</v>
      </c>
      <c r="X74" s="1" t="str">
        <f>'Kansas_City-Chiefs'!X4</f>
        <v>@DEN</v>
      </c>
      <c r="Y74" s="1">
        <f t="shared" si="16"/>
        <v>28.5</v>
      </c>
      <c r="Z74" s="1" t="e">
        <f t="shared" si="17"/>
        <v>#DIV/0!</v>
      </c>
      <c r="AA74" s="1">
        <f t="shared" si="18"/>
        <v>28.5</v>
      </c>
      <c r="AB74" s="1">
        <f t="shared" si="19"/>
        <v>0</v>
      </c>
      <c r="AC74" s="1" t="e">
        <f t="shared" si="20"/>
        <v>#VALUE!</v>
      </c>
      <c r="AD74" s="1" t="e">
        <f t="shared" si="23"/>
        <v>#VALUE!</v>
      </c>
      <c r="AE74" s="1">
        <f t="shared" si="21"/>
        <v>1</v>
      </c>
      <c r="AF74">
        <f t="shared" si="22"/>
        <v>0</v>
      </c>
    </row>
    <row r="75" spans="1:32">
      <c r="A75" s="1" t="str">
        <f>'Kansas_City-Chiefs'!A5</f>
        <v>KC-V</v>
      </c>
      <c r="B75" s="1">
        <f>'Kansas_City-Chiefs'!B5</f>
        <v>0</v>
      </c>
      <c r="C75" s="1">
        <f>'Kansas_City-Chiefs'!C5</f>
        <v>0</v>
      </c>
      <c r="D75" s="1">
        <f>'Kansas_City-Chiefs'!D5</f>
        <v>0</v>
      </c>
      <c r="E75" s="1">
        <f>'Kansas_City-Chiefs'!E5</f>
        <v>0</v>
      </c>
      <c r="F75" s="1">
        <f>'Kansas_City-Chiefs'!F5</f>
        <v>0</v>
      </c>
      <c r="G75" s="1">
        <f>'Kansas_City-Chiefs'!G5</f>
        <v>0</v>
      </c>
      <c r="H75" s="1" t="e">
        <f>'Kansas_City-Chiefs'!H5</f>
        <v>#VALUE!</v>
      </c>
      <c r="I75" s="1" t="e">
        <f>'Kansas_City-Chiefs'!I5</f>
        <v>#VALUE!</v>
      </c>
      <c r="J75" s="1" t="e">
        <f>'Kansas_City-Chiefs'!J5</f>
        <v>#VALUE!</v>
      </c>
      <c r="K75" s="1" t="e">
        <f>'Kansas_City-Chiefs'!K5</f>
        <v>#VALUE!</v>
      </c>
      <c r="L75" s="1" t="e">
        <f>'Kansas_City-Chiefs'!L5</f>
        <v>#VALUE!</v>
      </c>
      <c r="M75" s="1" t="e">
        <f>'Kansas_City-Chiefs'!M5</f>
        <v>#VALUE!</v>
      </c>
      <c r="N75" s="1" t="e">
        <f>'Kansas_City-Chiefs'!N5</f>
        <v>#VALUE!</v>
      </c>
      <c r="O75" s="1" t="e">
        <f>'Kansas_City-Chiefs'!O5</f>
        <v>#VALUE!</v>
      </c>
      <c r="P75" s="1" t="e">
        <f>'Kansas_City-Chiefs'!P5</f>
        <v>#VALUE!</v>
      </c>
      <c r="Q75" s="1" t="e">
        <f>'Kansas_City-Chiefs'!Q5</f>
        <v>#VALUE!</v>
      </c>
      <c r="R75" s="1" t="e">
        <f>'Kansas_City-Chiefs'!R5</f>
        <v>#VALUE!</v>
      </c>
      <c r="S75" s="1" t="e">
        <f>'Kansas_City-Chiefs'!S5</f>
        <v>#VALUE!</v>
      </c>
      <c r="T75" s="1" t="e">
        <f>'Kansas_City-Chiefs'!T5</f>
        <v>#VALUE!</v>
      </c>
      <c r="U75" s="1" t="e">
        <f>'Kansas_City-Chiefs'!U5</f>
        <v>#VALUE!</v>
      </c>
      <c r="V75" s="1" t="e">
        <f>'Kansas_City-Chiefs'!V5</f>
        <v>#VALUE!</v>
      </c>
      <c r="W75" s="1" t="e">
        <f>'Kansas_City-Chiefs'!W5</f>
        <v>#VALUE!</v>
      </c>
      <c r="X75" s="1" t="e">
        <f>'Kansas_City-Chiefs'!X5</f>
        <v>#VALUE!</v>
      </c>
      <c r="Y75" s="1" t="e">
        <f t="shared" si="16"/>
        <v>#VALUE!</v>
      </c>
      <c r="Z75" s="1" t="e">
        <f t="shared" si="17"/>
        <v>#VALUE!</v>
      </c>
      <c r="AA75" s="1" t="e">
        <f t="shared" si="18"/>
        <v>#VALUE!</v>
      </c>
      <c r="AB75" s="1" t="e">
        <f t="shared" si="19"/>
        <v>#VALUE!</v>
      </c>
      <c r="AC75" s="1" t="e">
        <f t="shared" si="20"/>
        <v>#VALUE!</v>
      </c>
      <c r="AD75" s="1" t="e">
        <f t="shared" si="23"/>
        <v>#VALUE!</v>
      </c>
      <c r="AE75" s="1">
        <f t="shared" si="21"/>
        <v>0</v>
      </c>
      <c r="AF75" t="e">
        <f t="shared" si="22"/>
        <v>#VALUE!</v>
      </c>
    </row>
    <row r="76" spans="1:32">
      <c r="A76" s="1" t="str">
        <f>'Kansas_City-Chiefs'!A6</f>
        <v>KC</v>
      </c>
      <c r="B76" s="1">
        <f>'Kansas_City-Chiefs'!B6</f>
        <v>0</v>
      </c>
      <c r="C76" s="1">
        <f>'Kansas_City-Chiefs'!C6</f>
        <v>0</v>
      </c>
      <c r="D76" s="1">
        <f>'Kansas_City-Chiefs'!D6</f>
        <v>0</v>
      </c>
      <c r="E76" s="1">
        <f>'Kansas_City-Chiefs'!E6</f>
        <v>0</v>
      </c>
      <c r="F76" s="1">
        <f>'Kansas_City-Chiefs'!F6</f>
        <v>0</v>
      </c>
      <c r="G76" s="1">
        <f>'Kansas_City-Chiefs'!G6</f>
        <v>0</v>
      </c>
      <c r="H76" s="1">
        <f>'Kansas_City-Chiefs'!H6</f>
        <v>9</v>
      </c>
      <c r="I76" s="1">
        <f>'Kansas_City-Chiefs'!I6</f>
        <v>-4.5</v>
      </c>
      <c r="J76" s="1" t="str">
        <f>'Kansas_City-Chiefs'!J6</f>
        <v>@LAC</v>
      </c>
      <c r="K76" s="1" t="str">
        <f>'Kansas_City-Chiefs'!K6</f>
        <v>WSH</v>
      </c>
      <c r="L76" s="1" t="str">
        <f>'Kansas_City-Chiefs'!L6</f>
        <v>@HOU</v>
      </c>
      <c r="M76" s="1" t="str">
        <f>'Kansas_City-Chiefs'!M6</f>
        <v>PIT</v>
      </c>
      <c r="N76" s="1" t="str">
        <f>'Kansas_City-Chiefs'!N6</f>
        <v>@OAK</v>
      </c>
      <c r="O76" s="1" t="str">
        <f>'Kansas_City-Chiefs'!O6</f>
        <v>DEN</v>
      </c>
      <c r="P76" s="1" t="str">
        <f>'Kansas_City-Chiefs'!P6</f>
        <v>@DAL</v>
      </c>
      <c r="Q76" s="1" t="str">
        <f>'Kansas_City-Chiefs'!Q6</f>
        <v>BYE</v>
      </c>
      <c r="R76" s="1" t="str">
        <f>'Kansas_City-Chiefs'!R6</f>
        <v>@NYG</v>
      </c>
      <c r="S76" s="1" t="str">
        <f>'Kansas_City-Chiefs'!S6</f>
        <v>BUF</v>
      </c>
      <c r="T76" s="1" t="str">
        <f>'Kansas_City-Chiefs'!T6</f>
        <v>@NYJ</v>
      </c>
      <c r="U76" s="1" t="str">
        <f>'Kansas_City-Chiefs'!U6</f>
        <v>OAK</v>
      </c>
      <c r="V76" s="1" t="str">
        <f>'Kansas_City-Chiefs'!V6</f>
        <v>LAC</v>
      </c>
      <c r="W76" s="1" t="str">
        <f>'Kansas_City-Chiefs'!W6</f>
        <v>MIA</v>
      </c>
      <c r="X76" s="1" t="str">
        <f>'Kansas_City-Chiefs'!X6</f>
        <v>@DEN</v>
      </c>
      <c r="Y76" s="1">
        <f t="shared" si="16"/>
        <v>4.5</v>
      </c>
      <c r="Z76" s="1">
        <f t="shared" si="17"/>
        <v>9.5459415460183923</v>
      </c>
      <c r="AA76" s="1">
        <f t="shared" si="18"/>
        <v>2.25</v>
      </c>
      <c r="AB76" s="1">
        <f t="shared" si="19"/>
        <v>6.75</v>
      </c>
      <c r="AC76" s="1" t="e">
        <f t="shared" si="20"/>
        <v>#NUM!</v>
      </c>
      <c r="AD76" s="1" t="e">
        <f t="shared" si="23"/>
        <v>#VALUE!</v>
      </c>
      <c r="AE76" s="1">
        <f t="shared" si="21"/>
        <v>2</v>
      </c>
      <c r="AF76">
        <f t="shared" si="22"/>
        <v>6.75</v>
      </c>
    </row>
    <row r="77" spans="1:32">
      <c r="A77" s="1" t="str">
        <f>NY_JETS!A2</f>
        <v>NYJ</v>
      </c>
      <c r="B77" s="1">
        <f>NY_JETS!B2</f>
        <v>0</v>
      </c>
      <c r="C77" s="1">
        <f>NY_JETS!C2</f>
        <v>0</v>
      </c>
      <c r="D77" s="1">
        <f>NY_JETS!D2</f>
        <v>0</v>
      </c>
      <c r="E77" s="1">
        <f>NY_JETS!E2</f>
        <v>0</v>
      </c>
      <c r="F77" s="1">
        <f>NY_JETS!F2</f>
        <v>0</v>
      </c>
      <c r="G77" s="1">
        <f>NY_JETS!G2</f>
        <v>0</v>
      </c>
      <c r="H77" s="1">
        <f>NY_JETS!H2</f>
        <v>12</v>
      </c>
      <c r="I77" s="1">
        <f>NY_JETS!I2</f>
        <v>20</v>
      </c>
      <c r="J77" s="1" t="str">
        <f>NY_JETS!J2</f>
        <v>MIA</v>
      </c>
      <c r="K77" s="1" t="str">
        <f>NY_JETS!K2</f>
        <v>JAX</v>
      </c>
      <c r="L77" s="1" t="str">
        <f>NY_JETS!L2</f>
        <v>@CLE</v>
      </c>
      <c r="M77" s="1" t="str">
        <f>NY_JETS!M2</f>
        <v>NE</v>
      </c>
      <c r="N77" s="1" t="str">
        <f>NY_JETS!N2</f>
        <v>@MIA</v>
      </c>
      <c r="O77" s="1" t="str">
        <f>NY_JETS!O2</f>
        <v>ATL</v>
      </c>
      <c r="P77" s="1" t="str">
        <f>NY_JETS!P2</f>
        <v>BUF</v>
      </c>
      <c r="Q77" s="1" t="str">
        <f>NY_JETS!Q2</f>
        <v>@TB</v>
      </c>
      <c r="R77" s="1" t="str">
        <f>NY_JETS!R2</f>
        <v>BYE</v>
      </c>
      <c r="S77" s="1" t="str">
        <f>NY_JETS!S2</f>
        <v>CAR</v>
      </c>
      <c r="T77" s="1" t="str">
        <f>NY_JETS!T2</f>
        <v>KC</v>
      </c>
      <c r="U77" s="1" t="str">
        <f>NY_JETS!U2</f>
        <v>@DEN</v>
      </c>
      <c r="V77" s="1" t="str">
        <f>NY_JETS!V2</f>
        <v>@NO</v>
      </c>
      <c r="W77" s="1" t="str">
        <f>NY_JETS!W2</f>
        <v>LAC</v>
      </c>
      <c r="X77" s="1" t="str">
        <f>NY_JETS!X2</f>
        <v>@NE</v>
      </c>
      <c r="Y77" s="1">
        <f t="shared" si="16"/>
        <v>32</v>
      </c>
      <c r="Z77" s="1">
        <f t="shared" si="17"/>
        <v>5.6568542494923806</v>
      </c>
      <c r="AA77" s="1">
        <f t="shared" si="18"/>
        <v>16</v>
      </c>
      <c r="AB77" s="1">
        <f t="shared" si="19"/>
        <v>4</v>
      </c>
      <c r="AC77" s="1" t="e">
        <f t="shared" si="20"/>
        <v>#VALUE!</v>
      </c>
      <c r="AD77" s="1" t="e">
        <f t="shared" si="23"/>
        <v>#VALUE!</v>
      </c>
      <c r="AE77" s="1">
        <f t="shared" si="21"/>
        <v>2</v>
      </c>
      <c r="AF77">
        <f t="shared" si="22"/>
        <v>4</v>
      </c>
    </row>
    <row r="78" spans="1:32">
      <c r="A78" s="1" t="str">
        <f>NY_JETS!A3</f>
        <v>NYJ</v>
      </c>
      <c r="B78" s="1">
        <f>NY_JETS!B3</f>
        <v>0</v>
      </c>
      <c r="C78" s="1">
        <f>NY_JETS!C3</f>
        <v>0</v>
      </c>
      <c r="D78" s="1">
        <f>NY_JETS!D3</f>
        <v>0</v>
      </c>
      <c r="E78" s="1">
        <f>NY_JETS!E3</f>
        <v>0</v>
      </c>
      <c r="F78" s="1">
        <f>NY_JETS!F3</f>
        <v>0</v>
      </c>
      <c r="G78" s="1">
        <f>NY_JETS!G3</f>
        <v>0</v>
      </c>
      <c r="H78" s="1">
        <f>NY_JETS!H3</f>
        <v>21</v>
      </c>
      <c r="I78" s="1">
        <f>NY_JETS!I3</f>
        <v>45</v>
      </c>
      <c r="J78" s="1" t="str">
        <f>NY_JETS!J3</f>
        <v>MIA</v>
      </c>
      <c r="K78" s="1" t="str">
        <f>NY_JETS!K3</f>
        <v>JAX</v>
      </c>
      <c r="L78" s="1" t="str">
        <f>NY_JETS!L3</f>
        <v>@CLE</v>
      </c>
      <c r="M78" s="1" t="str">
        <f>NY_JETS!M3</f>
        <v>NE</v>
      </c>
      <c r="N78" s="1" t="str">
        <f>NY_JETS!N3</f>
        <v>@MIA</v>
      </c>
      <c r="O78" s="1" t="str">
        <f>NY_JETS!O3</f>
        <v>ATL</v>
      </c>
      <c r="P78" s="1" t="str">
        <f>NY_JETS!P3</f>
        <v>BUF</v>
      </c>
      <c r="Q78" s="1" t="str">
        <f>NY_JETS!Q3</f>
        <v>@TB</v>
      </c>
      <c r="R78" s="1" t="str">
        <f>NY_JETS!R3</f>
        <v>BYE</v>
      </c>
      <c r="S78" s="1" t="str">
        <f>NY_JETS!S3</f>
        <v>CAR</v>
      </c>
      <c r="T78" s="1" t="str">
        <f>NY_JETS!T3</f>
        <v>KC</v>
      </c>
      <c r="U78" s="1" t="str">
        <f>NY_JETS!U3</f>
        <v>@DEN</v>
      </c>
      <c r="V78" s="1" t="str">
        <f>NY_JETS!V3</f>
        <v>@NO</v>
      </c>
      <c r="W78" s="1" t="str">
        <f>NY_JETS!W3</f>
        <v>LAC</v>
      </c>
      <c r="X78" s="1" t="str">
        <f>NY_JETS!X3</f>
        <v>@NE</v>
      </c>
      <c r="Y78" s="1">
        <f t="shared" si="16"/>
        <v>66</v>
      </c>
      <c r="Z78" s="1">
        <f t="shared" si="17"/>
        <v>16.970562748477139</v>
      </c>
      <c r="AA78" s="1">
        <f t="shared" si="18"/>
        <v>33</v>
      </c>
      <c r="AB78" s="1">
        <f t="shared" si="19"/>
        <v>12</v>
      </c>
      <c r="AC78" s="1" t="e">
        <f t="shared" si="20"/>
        <v>#VALUE!</v>
      </c>
      <c r="AD78" s="1" t="e">
        <f t="shared" si="23"/>
        <v>#VALUE!</v>
      </c>
      <c r="AE78" s="1">
        <f t="shared" si="21"/>
        <v>2</v>
      </c>
      <c r="AF78">
        <f t="shared" si="22"/>
        <v>12</v>
      </c>
    </row>
    <row r="79" spans="1:32">
      <c r="A79" s="1" t="str">
        <f>NY_JETS!A4</f>
        <v>NYJ</v>
      </c>
      <c r="B79" s="1">
        <f>NY_JETS!B4</f>
        <v>0</v>
      </c>
      <c r="C79" s="1">
        <f>NY_JETS!C4</f>
        <v>0</v>
      </c>
      <c r="D79" s="1">
        <f>NY_JETS!D4</f>
        <v>0</v>
      </c>
      <c r="E79" s="1">
        <f>NY_JETS!E4</f>
        <v>0</v>
      </c>
      <c r="F79" s="1">
        <f>NY_JETS!F4</f>
        <v>0</v>
      </c>
      <c r="G79" s="1">
        <f>NY_JETS!G4</f>
        <v>0</v>
      </c>
      <c r="H79" s="1" t="str">
        <f>NY_JETS!H4</f>
        <v>@BUF</v>
      </c>
      <c r="I79" s="1" t="str">
        <f>NY_JETS!I4</f>
        <v>@OAK</v>
      </c>
      <c r="J79" s="1">
        <f>NY_JETS!J4</f>
        <v>16.5</v>
      </c>
      <c r="K79" s="1" t="str">
        <f>NY_JETS!K4</f>
        <v>JAX</v>
      </c>
      <c r="L79" s="1" t="str">
        <f>NY_JETS!L4</f>
        <v>@CLE</v>
      </c>
      <c r="M79" s="1" t="str">
        <f>NY_JETS!M4</f>
        <v>NE</v>
      </c>
      <c r="N79" s="1" t="str">
        <f>NY_JETS!N4</f>
        <v>@MIA</v>
      </c>
      <c r="O79" s="1" t="str">
        <f>NY_JETS!O4</f>
        <v>ATL</v>
      </c>
      <c r="P79" s="1" t="str">
        <f>NY_JETS!P4</f>
        <v>BUF</v>
      </c>
      <c r="Q79" s="1" t="str">
        <f>NY_JETS!Q4</f>
        <v>@TB</v>
      </c>
      <c r="R79" s="1" t="str">
        <f>NY_JETS!R4</f>
        <v>BYE</v>
      </c>
      <c r="S79" s="1" t="str">
        <f>NY_JETS!S4</f>
        <v>CAR</v>
      </c>
      <c r="T79" s="1" t="str">
        <f>NY_JETS!T4</f>
        <v>KC</v>
      </c>
      <c r="U79" s="1" t="str">
        <f>NY_JETS!U4</f>
        <v>@DEN</v>
      </c>
      <c r="V79" s="1" t="str">
        <f>NY_JETS!V4</f>
        <v>@NO</v>
      </c>
      <c r="W79" s="1" t="str">
        <f>NY_JETS!W4</f>
        <v>LAC</v>
      </c>
      <c r="X79" s="1" t="str">
        <f>NY_JETS!X4</f>
        <v>@NE</v>
      </c>
      <c r="Y79" s="1">
        <f t="shared" si="16"/>
        <v>16.5</v>
      </c>
      <c r="Z79" s="1" t="e">
        <f t="shared" si="17"/>
        <v>#DIV/0!</v>
      </c>
      <c r="AA79" s="1">
        <f t="shared" si="18"/>
        <v>16.5</v>
      </c>
      <c r="AB79" s="1">
        <f t="shared" si="19"/>
        <v>0</v>
      </c>
      <c r="AC79" s="1" t="e">
        <f t="shared" si="20"/>
        <v>#VALUE!</v>
      </c>
      <c r="AD79" s="1" t="e">
        <f t="shared" si="23"/>
        <v>#VALUE!</v>
      </c>
      <c r="AE79" s="1">
        <f t="shared" si="21"/>
        <v>1</v>
      </c>
      <c r="AF79">
        <f t="shared" si="22"/>
        <v>0</v>
      </c>
    </row>
    <row r="80" spans="1:32">
      <c r="A80" s="1" t="str">
        <f>NY_JETS!A5</f>
        <v>NYJ-v</v>
      </c>
      <c r="B80" s="1">
        <f>NY_JETS!B5</f>
        <v>0</v>
      </c>
      <c r="C80" s="1">
        <f>NY_JETS!C5</f>
        <v>0</v>
      </c>
      <c r="D80" s="1">
        <f>NY_JETS!D5</f>
        <v>0</v>
      </c>
      <c r="E80" s="1">
        <f>NY_JETS!E5</f>
        <v>0</v>
      </c>
      <c r="F80" s="1">
        <f>NY_JETS!F5</f>
        <v>0</v>
      </c>
      <c r="G80" s="1">
        <f>NY_JETS!G5</f>
        <v>0</v>
      </c>
      <c r="H80" s="1" t="e">
        <f>NY_JETS!H5</f>
        <v>#VALUE!</v>
      </c>
      <c r="I80" s="1" t="e">
        <f>NY_JETS!I5</f>
        <v>#VALUE!</v>
      </c>
      <c r="J80" s="1" t="e">
        <f>NY_JETS!J5</f>
        <v>#VALUE!</v>
      </c>
      <c r="K80" s="1" t="e">
        <f>NY_JETS!K5</f>
        <v>#VALUE!</v>
      </c>
      <c r="L80" s="1" t="e">
        <f>NY_JETS!L5</f>
        <v>#VALUE!</v>
      </c>
      <c r="M80" s="1" t="e">
        <f>NY_JETS!M5</f>
        <v>#VALUE!</v>
      </c>
      <c r="N80" s="1" t="e">
        <f>NY_JETS!N5</f>
        <v>#VALUE!</v>
      </c>
      <c r="O80" s="1" t="e">
        <f>NY_JETS!O5</f>
        <v>#VALUE!</v>
      </c>
      <c r="P80" s="1" t="e">
        <f>NY_JETS!P5</f>
        <v>#VALUE!</v>
      </c>
      <c r="Q80" s="1" t="e">
        <f>NY_JETS!Q5</f>
        <v>#VALUE!</v>
      </c>
      <c r="R80" s="1" t="e">
        <f>NY_JETS!R5</f>
        <v>#VALUE!</v>
      </c>
      <c r="S80" s="1" t="e">
        <f>NY_JETS!S5</f>
        <v>#VALUE!</v>
      </c>
      <c r="T80" s="1" t="e">
        <f>NY_JETS!T5</f>
        <v>#VALUE!</v>
      </c>
      <c r="U80" s="1" t="e">
        <f>NY_JETS!U5</f>
        <v>#VALUE!</v>
      </c>
      <c r="V80" s="1" t="e">
        <f>NY_JETS!V5</f>
        <v>#VALUE!</v>
      </c>
      <c r="W80" s="1" t="e">
        <f>NY_JETS!W5</f>
        <v>#VALUE!</v>
      </c>
      <c r="X80" s="1" t="e">
        <f>NY_JETS!X5</f>
        <v>#VALUE!</v>
      </c>
      <c r="Y80" s="1" t="e">
        <f t="shared" si="16"/>
        <v>#VALUE!</v>
      </c>
      <c r="Z80" s="1" t="e">
        <f t="shared" si="17"/>
        <v>#VALUE!</v>
      </c>
      <c r="AA80" s="1" t="e">
        <f t="shared" si="18"/>
        <v>#VALUE!</v>
      </c>
      <c r="AB80" s="1" t="e">
        <f t="shared" si="19"/>
        <v>#VALUE!</v>
      </c>
      <c r="AC80" s="1" t="e">
        <f t="shared" si="20"/>
        <v>#VALUE!</v>
      </c>
      <c r="AD80" s="1" t="e">
        <f t="shared" si="23"/>
        <v>#VALUE!</v>
      </c>
      <c r="AE80" s="1">
        <f t="shared" si="21"/>
        <v>0</v>
      </c>
      <c r="AF80" t="e">
        <f t="shared" si="22"/>
        <v>#VALUE!</v>
      </c>
    </row>
    <row r="81" spans="1:32">
      <c r="A81" s="1" t="str">
        <f>NY_JETS!A6</f>
        <v>NYJ</v>
      </c>
      <c r="B81" s="1">
        <f>NY_JETS!B6</f>
        <v>0</v>
      </c>
      <c r="C81" s="1">
        <f>NY_JETS!C6</f>
        <v>0</v>
      </c>
      <c r="D81" s="1">
        <f>NY_JETS!D6</f>
        <v>0</v>
      </c>
      <c r="E81" s="1">
        <f>NY_JETS!E6</f>
        <v>0</v>
      </c>
      <c r="F81" s="1">
        <f>NY_JETS!F6</f>
        <v>0</v>
      </c>
      <c r="G81" s="1">
        <f>NY_JETS!G6</f>
        <v>0</v>
      </c>
      <c r="H81" s="1">
        <f>NY_JETS!H6</f>
        <v>9.5</v>
      </c>
      <c r="I81" s="1">
        <f>NY_JETS!I6</f>
        <v>13.5</v>
      </c>
      <c r="J81" s="1" t="str">
        <f>NY_JETS!J6</f>
        <v>MIA</v>
      </c>
      <c r="K81" s="1" t="str">
        <f>NY_JETS!K6</f>
        <v>JAX</v>
      </c>
      <c r="L81" s="1" t="str">
        <f>NY_JETS!L6</f>
        <v>@CLE</v>
      </c>
      <c r="M81" s="1" t="str">
        <f>NY_JETS!M6</f>
        <v>NE</v>
      </c>
      <c r="N81" s="1" t="str">
        <f>NY_JETS!N6</f>
        <v>@MIA</v>
      </c>
      <c r="O81" s="1" t="str">
        <f>NY_JETS!O6</f>
        <v>ATL</v>
      </c>
      <c r="P81" s="1" t="str">
        <f>NY_JETS!P6</f>
        <v>BUF</v>
      </c>
      <c r="Q81" s="1" t="str">
        <f>NY_JETS!Q6</f>
        <v>@TB</v>
      </c>
      <c r="R81" s="1" t="str">
        <f>NY_JETS!R6</f>
        <v>BYE</v>
      </c>
      <c r="S81" s="1" t="str">
        <f>NY_JETS!S6</f>
        <v>CAR</v>
      </c>
      <c r="T81" s="1" t="str">
        <f>NY_JETS!T6</f>
        <v>KC</v>
      </c>
      <c r="U81" s="1" t="str">
        <f>NY_JETS!U6</f>
        <v>@DEN</v>
      </c>
      <c r="V81" s="1" t="str">
        <f>NY_JETS!V6</f>
        <v>@NO</v>
      </c>
      <c r="W81" s="1" t="str">
        <f>NY_JETS!W6</f>
        <v>LAC</v>
      </c>
      <c r="X81" s="1" t="str">
        <f>NY_JETS!X6</f>
        <v>@NE</v>
      </c>
      <c r="Y81" s="1">
        <f t="shared" si="16"/>
        <v>23</v>
      </c>
      <c r="Z81" s="1">
        <f t="shared" si="17"/>
        <v>2.8284271247461903</v>
      </c>
      <c r="AA81" s="1">
        <f t="shared" si="18"/>
        <v>11.5</v>
      </c>
      <c r="AB81" s="1">
        <f t="shared" si="19"/>
        <v>2</v>
      </c>
      <c r="AC81" s="1" t="e">
        <f t="shared" si="20"/>
        <v>#VALUE!</v>
      </c>
      <c r="AD81" s="1" t="e">
        <f t="shared" si="23"/>
        <v>#VALUE!</v>
      </c>
      <c r="AE81" s="1">
        <f t="shared" si="21"/>
        <v>2</v>
      </c>
      <c r="AF81">
        <f t="shared" si="22"/>
        <v>2</v>
      </c>
    </row>
    <row r="82" spans="1:32">
      <c r="A82" s="1" t="str">
        <f>Oakland_Raiders!A2</f>
        <v>OAK</v>
      </c>
      <c r="B82" s="1">
        <f>Oakland_Raiders!B2</f>
        <v>0</v>
      </c>
      <c r="C82" s="1">
        <f>Oakland_Raiders!C2</f>
        <v>0</v>
      </c>
      <c r="D82" s="1">
        <f>Oakland_Raiders!D2</f>
        <v>0</v>
      </c>
      <c r="E82" s="1">
        <f>Oakland_Raiders!E2</f>
        <v>0</v>
      </c>
      <c r="F82" s="1">
        <f>Oakland_Raiders!F2</f>
        <v>0</v>
      </c>
      <c r="G82" s="1">
        <f>Oakland_Raiders!G2</f>
        <v>0</v>
      </c>
      <c r="H82" s="1">
        <f>Oakland_Raiders!H2</f>
        <v>26</v>
      </c>
      <c r="I82" s="1">
        <f>Oakland_Raiders!I2</f>
        <v>45</v>
      </c>
      <c r="J82" s="1" t="str">
        <f>Oakland_Raiders!J2</f>
        <v>@WSH</v>
      </c>
      <c r="K82" s="1" t="str">
        <f>Oakland_Raiders!K2</f>
        <v>@DEN</v>
      </c>
      <c r="L82" s="1" t="str">
        <f>Oakland_Raiders!L2</f>
        <v>BAL</v>
      </c>
      <c r="M82" s="1" t="str">
        <f>Oakland_Raiders!M2</f>
        <v>LAC</v>
      </c>
      <c r="N82" s="1" t="str">
        <f>Oakland_Raiders!N2</f>
        <v>KC</v>
      </c>
      <c r="O82" s="1" t="str">
        <f>Oakland_Raiders!O2</f>
        <v>@BUF</v>
      </c>
      <c r="P82" s="1" t="str">
        <f>Oakland_Raiders!P2</f>
        <v>@MIA</v>
      </c>
      <c r="Q82" s="1" t="str">
        <f>Oakland_Raiders!Q2</f>
        <v>BYE</v>
      </c>
      <c r="R82" s="1" t="str">
        <f>Oakland_Raiders!R2</f>
        <v>NE</v>
      </c>
      <c r="S82" s="1" t="str">
        <f>Oakland_Raiders!S2</f>
        <v>DEN</v>
      </c>
      <c r="T82" s="1" t="str">
        <f>Oakland_Raiders!T2</f>
        <v>NYG</v>
      </c>
      <c r="U82" s="1" t="str">
        <f>Oakland_Raiders!U2</f>
        <v>@KC</v>
      </c>
      <c r="V82" s="1" t="str">
        <f>Oakland_Raiders!V2</f>
        <v>DAL</v>
      </c>
      <c r="W82" s="1" t="str">
        <f>Oakland_Raiders!W2</f>
        <v>@PHI</v>
      </c>
      <c r="X82" s="1" t="str">
        <f>Oakland_Raiders!X2</f>
        <v>@LAC</v>
      </c>
      <c r="Y82" s="1">
        <f t="shared" si="16"/>
        <v>71</v>
      </c>
      <c r="Z82" s="1">
        <f t="shared" si="17"/>
        <v>13.435028842544403</v>
      </c>
      <c r="AA82" s="1">
        <f t="shared" si="18"/>
        <v>35.5</v>
      </c>
      <c r="AB82" s="1">
        <f t="shared" si="19"/>
        <v>9.5</v>
      </c>
      <c r="AC82" s="1" t="e">
        <f t="shared" si="20"/>
        <v>#VALUE!</v>
      </c>
      <c r="AD82" s="1" t="e">
        <f t="shared" si="23"/>
        <v>#VALUE!</v>
      </c>
      <c r="AE82" s="1">
        <f t="shared" si="21"/>
        <v>2</v>
      </c>
      <c r="AF82">
        <f t="shared" si="22"/>
        <v>9.5</v>
      </c>
    </row>
    <row r="83" spans="1:32">
      <c r="A83" s="1" t="str">
        <f>Oakland_Raiders!A3</f>
        <v>OAK</v>
      </c>
      <c r="B83" s="1">
        <f>Oakland_Raiders!B3</f>
        <v>0</v>
      </c>
      <c r="C83" s="1">
        <f>Oakland_Raiders!C3</f>
        <v>0</v>
      </c>
      <c r="D83" s="1">
        <f>Oakland_Raiders!D3</f>
        <v>0</v>
      </c>
      <c r="E83" s="1">
        <f>Oakland_Raiders!E3</f>
        <v>0</v>
      </c>
      <c r="F83" s="1">
        <f>Oakland_Raiders!F3</f>
        <v>0</v>
      </c>
      <c r="G83" s="1">
        <f>Oakland_Raiders!G3</f>
        <v>0</v>
      </c>
      <c r="H83" s="1">
        <f>Oakland_Raiders!H3</f>
        <v>16</v>
      </c>
      <c r="I83" s="1">
        <f>Oakland_Raiders!I3</f>
        <v>20</v>
      </c>
      <c r="J83" s="1" t="str">
        <f>Oakland_Raiders!J3</f>
        <v>@WSH</v>
      </c>
      <c r="K83" s="1" t="str">
        <f>Oakland_Raiders!K3</f>
        <v>@DEN</v>
      </c>
      <c r="L83" s="1" t="str">
        <f>Oakland_Raiders!L3</f>
        <v>BAL</v>
      </c>
      <c r="M83" s="1" t="str">
        <f>Oakland_Raiders!M3</f>
        <v>LAC</v>
      </c>
      <c r="N83" s="1" t="str">
        <f>Oakland_Raiders!N3</f>
        <v>KC</v>
      </c>
      <c r="O83" s="1" t="str">
        <f>Oakland_Raiders!O3</f>
        <v>@BUF</v>
      </c>
      <c r="P83" s="1" t="str">
        <f>Oakland_Raiders!P3</f>
        <v>@MIA</v>
      </c>
      <c r="Q83" s="1" t="str">
        <f>Oakland_Raiders!Q3</f>
        <v>BYE</v>
      </c>
      <c r="R83" s="1" t="str">
        <f>Oakland_Raiders!R3</f>
        <v>NE</v>
      </c>
      <c r="S83" s="1" t="str">
        <f>Oakland_Raiders!S3</f>
        <v>DEN</v>
      </c>
      <c r="T83" s="1" t="str">
        <f>Oakland_Raiders!T3</f>
        <v>NYG</v>
      </c>
      <c r="U83" s="1" t="str">
        <f>Oakland_Raiders!U3</f>
        <v>@KC</v>
      </c>
      <c r="V83" s="1" t="str">
        <f>Oakland_Raiders!V3</f>
        <v>DAL</v>
      </c>
      <c r="W83" s="1" t="str">
        <f>Oakland_Raiders!W3</f>
        <v>@PHI</v>
      </c>
      <c r="X83" s="1" t="str">
        <f>Oakland_Raiders!X3</f>
        <v>@LAC</v>
      </c>
      <c r="Y83" s="1">
        <f t="shared" si="16"/>
        <v>36</v>
      </c>
      <c r="Z83" s="1">
        <f t="shared" si="17"/>
        <v>2.8284271247461903</v>
      </c>
      <c r="AA83" s="1">
        <f t="shared" si="18"/>
        <v>18</v>
      </c>
      <c r="AB83" s="1">
        <f t="shared" si="19"/>
        <v>2</v>
      </c>
      <c r="AC83" s="1" t="e">
        <f t="shared" si="20"/>
        <v>#VALUE!</v>
      </c>
      <c r="AD83" s="1" t="e">
        <f t="shared" si="23"/>
        <v>#VALUE!</v>
      </c>
      <c r="AE83" s="1">
        <f t="shared" si="21"/>
        <v>2</v>
      </c>
      <c r="AF83">
        <f t="shared" si="22"/>
        <v>2</v>
      </c>
    </row>
    <row r="84" spans="1:32">
      <c r="A84" s="1" t="str">
        <f>Oakland_Raiders!A4</f>
        <v>OAK</v>
      </c>
      <c r="B84" s="1">
        <f>Oakland_Raiders!B4</f>
        <v>0</v>
      </c>
      <c r="C84" s="1">
        <f>Oakland_Raiders!C4</f>
        <v>0</v>
      </c>
      <c r="D84" s="1">
        <f>Oakland_Raiders!D4</f>
        <v>0</v>
      </c>
      <c r="E84" s="1">
        <f>Oakland_Raiders!E4</f>
        <v>0</v>
      </c>
      <c r="F84" s="1">
        <f>Oakland_Raiders!F4</f>
        <v>0</v>
      </c>
      <c r="G84" s="1">
        <f>Oakland_Raiders!G4</f>
        <v>0</v>
      </c>
      <c r="H84" s="1" t="str">
        <f>Oakland_Raiders!H4</f>
        <v>@TEN</v>
      </c>
      <c r="I84" s="1" t="str">
        <f>Oakland_Raiders!I4</f>
        <v>NYJ</v>
      </c>
      <c r="J84" s="1">
        <f>Oakland_Raiders!J4</f>
        <v>30.2</v>
      </c>
      <c r="K84" s="1" t="str">
        <f>Oakland_Raiders!K4</f>
        <v>@DEN</v>
      </c>
      <c r="L84" s="1" t="str">
        <f>Oakland_Raiders!L4</f>
        <v>BAL</v>
      </c>
      <c r="M84" s="1" t="str">
        <f>Oakland_Raiders!M4</f>
        <v>LAC</v>
      </c>
      <c r="N84" s="1" t="str">
        <f>Oakland_Raiders!N4</f>
        <v>KC</v>
      </c>
      <c r="O84" s="1" t="str">
        <f>Oakland_Raiders!O4</f>
        <v>@BUF</v>
      </c>
      <c r="P84" s="1" t="str">
        <f>Oakland_Raiders!P4</f>
        <v>@MIA</v>
      </c>
      <c r="Q84" s="1" t="str">
        <f>Oakland_Raiders!Q4</f>
        <v>BYE</v>
      </c>
      <c r="R84" s="1" t="str">
        <f>Oakland_Raiders!R4</f>
        <v>NE</v>
      </c>
      <c r="S84" s="1" t="str">
        <f>Oakland_Raiders!S4</f>
        <v>DEN</v>
      </c>
      <c r="T84" s="1" t="str">
        <f>Oakland_Raiders!T4</f>
        <v>NYG</v>
      </c>
      <c r="U84" s="1" t="str">
        <f>Oakland_Raiders!U4</f>
        <v>@KC</v>
      </c>
      <c r="V84" s="1" t="str">
        <f>Oakland_Raiders!V4</f>
        <v>DAL</v>
      </c>
      <c r="W84" s="1" t="str">
        <f>Oakland_Raiders!W4</f>
        <v>@PHI</v>
      </c>
      <c r="X84" s="1" t="str">
        <f>Oakland_Raiders!X4</f>
        <v>@LAC</v>
      </c>
      <c r="Y84" s="1">
        <f t="shared" si="16"/>
        <v>30.2</v>
      </c>
      <c r="Z84" s="1" t="e">
        <f t="shared" si="17"/>
        <v>#DIV/0!</v>
      </c>
      <c r="AA84" s="1">
        <f t="shared" si="18"/>
        <v>30.2</v>
      </c>
      <c r="AB84" s="1">
        <f t="shared" si="19"/>
        <v>0</v>
      </c>
      <c r="AC84" s="1" t="e">
        <f t="shared" si="20"/>
        <v>#VALUE!</v>
      </c>
      <c r="AD84" s="1" t="e">
        <f t="shared" si="23"/>
        <v>#VALUE!</v>
      </c>
      <c r="AE84" s="1">
        <f t="shared" si="21"/>
        <v>1</v>
      </c>
      <c r="AF84">
        <f t="shared" si="22"/>
        <v>0</v>
      </c>
    </row>
    <row r="85" spans="1:32">
      <c r="A85" s="1" t="str">
        <f>Oakland_Raiders!A5</f>
        <v>OAK - V</v>
      </c>
      <c r="B85" s="1">
        <f>Oakland_Raiders!F5</f>
        <v>0</v>
      </c>
      <c r="C85" s="1">
        <f>Oakland_Raiders!C5</f>
        <v>0</v>
      </c>
      <c r="D85" s="1">
        <f>Oakland_Raiders!D5</f>
        <v>0</v>
      </c>
      <c r="E85" s="1">
        <f>Oakland_Raiders!E5</f>
        <v>0</v>
      </c>
      <c r="F85" s="1">
        <f>Oakland_Raiders!F5</f>
        <v>0</v>
      </c>
      <c r="G85" s="1">
        <f>Oakland_Raiders!G5</f>
        <v>0</v>
      </c>
      <c r="H85" s="1" t="e">
        <f>Oakland_Raiders!H5</f>
        <v>#VALUE!</v>
      </c>
      <c r="I85" s="1" t="e">
        <f>Oakland_Raiders!I5</f>
        <v>#VALUE!</v>
      </c>
      <c r="J85" s="1" t="e">
        <f>Oakland_Raiders!J5</f>
        <v>#VALUE!</v>
      </c>
      <c r="K85" s="1" t="e">
        <f>Oakland_Raiders!K5</f>
        <v>#VALUE!</v>
      </c>
      <c r="L85" s="1" t="e">
        <f>Oakland_Raiders!L5</f>
        <v>#VALUE!</v>
      </c>
      <c r="M85" s="1" t="e">
        <f>Oakland_Raiders!M5</f>
        <v>#VALUE!</v>
      </c>
      <c r="N85" s="1" t="e">
        <f>Oakland_Raiders!N5</f>
        <v>#VALUE!</v>
      </c>
      <c r="O85" s="1" t="e">
        <f>Oakland_Raiders!O5</f>
        <v>#VALUE!</v>
      </c>
      <c r="P85" s="1" t="e">
        <f>Oakland_Raiders!P5</f>
        <v>#VALUE!</v>
      </c>
      <c r="Q85" s="1" t="e">
        <f>Oakland_Raiders!Q5</f>
        <v>#VALUE!</v>
      </c>
      <c r="R85" s="1" t="e">
        <f>Oakland_Raiders!R5</f>
        <v>#VALUE!</v>
      </c>
      <c r="S85" s="1" t="e">
        <f>Oakland_Raiders!S5</f>
        <v>#VALUE!</v>
      </c>
      <c r="T85" s="1" t="e">
        <f>Oakland_Raiders!T5</f>
        <v>#VALUE!</v>
      </c>
      <c r="U85" s="1" t="e">
        <f>Oakland_Raiders!U5</f>
        <v>#VALUE!</v>
      </c>
      <c r="V85" s="1" t="e">
        <f>Oakland_Raiders!V5</f>
        <v>#VALUE!</v>
      </c>
      <c r="W85" s="1" t="e">
        <f>Oakland_Raiders!W5</f>
        <v>#VALUE!</v>
      </c>
      <c r="X85" s="1" t="e">
        <f>Oakland_Raiders!X5</f>
        <v>#VALUE!</v>
      </c>
      <c r="Y85" s="1" t="e">
        <f t="shared" si="16"/>
        <v>#VALUE!</v>
      </c>
      <c r="Z85" s="1" t="e">
        <f t="shared" si="17"/>
        <v>#VALUE!</v>
      </c>
      <c r="AA85" s="1" t="e">
        <f t="shared" si="18"/>
        <v>#VALUE!</v>
      </c>
      <c r="AB85" s="1" t="e">
        <f t="shared" si="19"/>
        <v>#VALUE!</v>
      </c>
      <c r="AC85" s="1" t="e">
        <f t="shared" si="20"/>
        <v>#VALUE!</v>
      </c>
      <c r="AD85" s="1" t="e">
        <f t="shared" si="23"/>
        <v>#VALUE!</v>
      </c>
      <c r="AE85" s="1">
        <f t="shared" si="21"/>
        <v>0</v>
      </c>
      <c r="AF85" t="e">
        <f t="shared" si="22"/>
        <v>#VALUE!</v>
      </c>
    </row>
    <row r="86" spans="1:32">
      <c r="A86" s="1" t="str">
        <f>Oakland_Raiders!A6</f>
        <v>OAK</v>
      </c>
      <c r="B86" s="1">
        <f>Oakland_Raiders!B6</f>
        <v>0</v>
      </c>
      <c r="C86" s="1">
        <f>Oakland_Raiders!C6</f>
        <v>0</v>
      </c>
      <c r="D86" s="1">
        <f>Oakland_Raiders!D6</f>
        <v>0</v>
      </c>
      <c r="E86" s="1">
        <f>Oakland_Raiders!E6</f>
        <v>0</v>
      </c>
      <c r="F86" s="1">
        <f>Oakland_Raiders!F6</f>
        <v>0</v>
      </c>
      <c r="G86" s="1">
        <f>Oakland_Raiders!G6</f>
        <v>0</v>
      </c>
      <c r="H86" s="1">
        <f>Oakland_Raiders!H6</f>
        <v>2</v>
      </c>
      <c r="I86" s="1">
        <f>Oakland_Raiders!I6</f>
        <v>-13.5</v>
      </c>
      <c r="J86" s="1" t="str">
        <f>Oakland_Raiders!J6</f>
        <v>@WSH</v>
      </c>
      <c r="K86" s="1" t="str">
        <f>Oakland_Raiders!K6</f>
        <v>@DEN</v>
      </c>
      <c r="L86" s="1" t="str">
        <f>Oakland_Raiders!L6</f>
        <v>BAL</v>
      </c>
      <c r="M86" s="1" t="str">
        <f>Oakland_Raiders!M6</f>
        <v>LAC</v>
      </c>
      <c r="N86" s="1" t="str">
        <f>Oakland_Raiders!N6</f>
        <v>KC</v>
      </c>
      <c r="O86" s="1" t="str">
        <f>Oakland_Raiders!O6</f>
        <v>@BUF</v>
      </c>
      <c r="P86" s="1" t="str">
        <f>Oakland_Raiders!P6</f>
        <v>@MIA</v>
      </c>
      <c r="Q86" s="1" t="str">
        <f>Oakland_Raiders!Q6</f>
        <v>BYE</v>
      </c>
      <c r="R86" s="1" t="str">
        <f>Oakland_Raiders!R6</f>
        <v>NE</v>
      </c>
      <c r="S86" s="1" t="str">
        <f>Oakland_Raiders!S6</f>
        <v>DEN</v>
      </c>
      <c r="T86" s="1" t="str">
        <f>Oakland_Raiders!T6</f>
        <v>NYG</v>
      </c>
      <c r="U86" s="1" t="str">
        <f>Oakland_Raiders!U6</f>
        <v>@KC</v>
      </c>
      <c r="V86" s="1" t="str">
        <f>Oakland_Raiders!V6</f>
        <v>DAL</v>
      </c>
      <c r="W86" s="1" t="str">
        <f>Oakland_Raiders!W6</f>
        <v>@PHI</v>
      </c>
      <c r="X86" s="1" t="str">
        <f>Oakland_Raiders!X6</f>
        <v>@LAC</v>
      </c>
      <c r="Y86" s="1">
        <f t="shared" si="16"/>
        <v>-11.5</v>
      </c>
      <c r="Z86" s="1">
        <f t="shared" si="17"/>
        <v>10.960155108391486</v>
      </c>
      <c r="AA86" s="1">
        <f t="shared" si="18"/>
        <v>-5.75</v>
      </c>
      <c r="AB86" s="1">
        <f t="shared" si="19"/>
        <v>7.75</v>
      </c>
      <c r="AC86" s="1" t="e">
        <f t="shared" si="20"/>
        <v>#NUM!</v>
      </c>
      <c r="AD86" s="1" t="e">
        <f t="shared" si="23"/>
        <v>#VALUE!</v>
      </c>
      <c r="AE86" s="1">
        <f t="shared" si="21"/>
        <v>2</v>
      </c>
      <c r="AF86">
        <f t="shared" si="22"/>
        <v>7.75</v>
      </c>
    </row>
    <row r="87" spans="1:32">
      <c r="A87" s="1" t="str">
        <f>New_Orleans_Saints!A2</f>
        <v>NO</v>
      </c>
      <c r="B87" s="1">
        <f>New_Orleans_Saints!B2</f>
        <v>0</v>
      </c>
      <c r="C87" s="1">
        <f>New_Orleans_Saints!C2</f>
        <v>0</v>
      </c>
      <c r="D87" s="1">
        <f>New_Orleans_Saints!D2</f>
        <v>0</v>
      </c>
      <c r="E87" s="1">
        <f>New_Orleans_Saints!E2</f>
        <v>0</v>
      </c>
      <c r="F87" s="1">
        <f>New_Orleans_Saints!F2</f>
        <v>0</v>
      </c>
      <c r="G87" s="1">
        <f>New_Orleans_Saints!G2</f>
        <v>0</v>
      </c>
      <c r="H87" s="1">
        <f>New_Orleans_Saints!H2</f>
        <v>19</v>
      </c>
      <c r="I87" s="1">
        <f>New_Orleans_Saints!I2</f>
        <v>20</v>
      </c>
      <c r="J87" s="1" t="str">
        <f>New_Orleans_Saints!J2</f>
        <v>@CAR</v>
      </c>
      <c r="K87" s="1" t="str">
        <f>New_Orleans_Saints!K2</f>
        <v>@MIA</v>
      </c>
      <c r="L87" s="1" t="str">
        <f>New_Orleans_Saints!L2</f>
        <v>BYE</v>
      </c>
      <c r="M87" s="1" t="str">
        <f>New_Orleans_Saints!M2</f>
        <v>DET</v>
      </c>
      <c r="N87" s="1" t="str">
        <f>New_Orleans_Saints!N2</f>
        <v>@GB</v>
      </c>
      <c r="O87" s="1" t="str">
        <f>New_Orleans_Saints!O2</f>
        <v>CHI</v>
      </c>
      <c r="P87" s="1" t="str">
        <f>New_Orleans_Saints!P2</f>
        <v>TB</v>
      </c>
      <c r="Q87" s="1" t="str">
        <f>New_Orleans_Saints!Q2</f>
        <v>@BUF</v>
      </c>
      <c r="R87" s="1" t="str">
        <f>New_Orleans_Saints!R2</f>
        <v>WSH</v>
      </c>
      <c r="S87" s="1" t="str">
        <f>New_Orleans_Saints!S2</f>
        <v>@LAR</v>
      </c>
      <c r="T87" s="1" t="str">
        <f>New_Orleans_Saints!T2</f>
        <v>CAR</v>
      </c>
      <c r="U87" s="1" t="str">
        <f>New_Orleans_Saints!U2</f>
        <v>@ATL</v>
      </c>
      <c r="V87" s="1" t="str">
        <f>New_Orleans_Saints!V2</f>
        <v>NYJ</v>
      </c>
      <c r="W87" s="1" t="str">
        <f>New_Orleans_Saints!W2</f>
        <v>ATL</v>
      </c>
      <c r="X87" s="1" t="str">
        <f>New_Orleans_Saints!X2</f>
        <v>@TB</v>
      </c>
      <c r="Y87" s="1">
        <f t="shared" si="16"/>
        <v>39</v>
      </c>
      <c r="Z87" s="1">
        <f t="shared" si="17"/>
        <v>0.70710678118654757</v>
      </c>
      <c r="AA87" s="1">
        <f t="shared" si="18"/>
        <v>19.5</v>
      </c>
      <c r="AB87" s="1">
        <f t="shared" si="19"/>
        <v>0.5</v>
      </c>
      <c r="AC87" s="1" t="e">
        <f t="shared" si="20"/>
        <v>#VALUE!</v>
      </c>
      <c r="AD87" s="1" t="e">
        <f t="shared" si="23"/>
        <v>#VALUE!</v>
      </c>
      <c r="AE87" s="1">
        <f t="shared" si="21"/>
        <v>2</v>
      </c>
      <c r="AF87">
        <f t="shared" si="22"/>
        <v>0.5</v>
      </c>
    </row>
    <row r="88" spans="1:32">
      <c r="A88" s="1" t="str">
        <f>New_Orleans_Saints!A3</f>
        <v>NO</v>
      </c>
      <c r="B88" s="1">
        <f>New_Orleans_Saints!B3</f>
        <v>0</v>
      </c>
      <c r="C88" s="1">
        <f>New_Orleans_Saints!C3</f>
        <v>0</v>
      </c>
      <c r="D88" s="1">
        <f>New_Orleans_Saints!D3</f>
        <v>0</v>
      </c>
      <c r="E88" s="1">
        <f>New_Orleans_Saints!E3</f>
        <v>0</v>
      </c>
      <c r="F88" s="1">
        <f>New_Orleans_Saints!F3</f>
        <v>0</v>
      </c>
      <c r="G88" s="1">
        <f>New_Orleans_Saints!G3</f>
        <v>0</v>
      </c>
      <c r="H88" s="1">
        <f>New_Orleans_Saints!H3</f>
        <v>29</v>
      </c>
      <c r="I88" s="1">
        <f>New_Orleans_Saints!I3</f>
        <v>36</v>
      </c>
      <c r="J88" s="1" t="str">
        <f>New_Orleans_Saints!J3</f>
        <v>@CAR</v>
      </c>
      <c r="K88" s="1" t="str">
        <f>New_Orleans_Saints!K3</f>
        <v>@MIA</v>
      </c>
      <c r="L88" s="1" t="str">
        <f>New_Orleans_Saints!L3</f>
        <v>BYE</v>
      </c>
      <c r="M88" s="1" t="str">
        <f>New_Orleans_Saints!M3</f>
        <v>DET</v>
      </c>
      <c r="N88" s="1" t="str">
        <f>New_Orleans_Saints!N3</f>
        <v>@GB</v>
      </c>
      <c r="O88" s="1" t="str">
        <f>New_Orleans_Saints!O3</f>
        <v>CHI</v>
      </c>
      <c r="P88" s="1" t="str">
        <f>New_Orleans_Saints!P3</f>
        <v>TB</v>
      </c>
      <c r="Q88" s="1" t="str">
        <f>New_Orleans_Saints!Q3</f>
        <v>@BUF</v>
      </c>
      <c r="R88" s="1" t="str">
        <f>New_Orleans_Saints!R3</f>
        <v>WSH</v>
      </c>
      <c r="S88" s="1" t="str">
        <f>New_Orleans_Saints!S3</f>
        <v>@LAR</v>
      </c>
      <c r="T88" s="1" t="str">
        <f>New_Orleans_Saints!T3</f>
        <v>CAR</v>
      </c>
      <c r="U88" s="1" t="str">
        <f>New_Orleans_Saints!U3</f>
        <v>@ATL</v>
      </c>
      <c r="V88" s="1" t="str">
        <f>New_Orleans_Saints!V3</f>
        <v>NYJ</v>
      </c>
      <c r="W88" s="1" t="str">
        <f>New_Orleans_Saints!W3</f>
        <v>ATL</v>
      </c>
      <c r="X88" s="1" t="str">
        <f>New_Orleans_Saints!X3</f>
        <v>@TB</v>
      </c>
      <c r="Y88" s="1">
        <f t="shared" si="16"/>
        <v>65</v>
      </c>
      <c r="Z88" s="1">
        <f t="shared" si="17"/>
        <v>4.9497474683058327</v>
      </c>
      <c r="AA88" s="1">
        <f t="shared" si="18"/>
        <v>32.5</v>
      </c>
      <c r="AB88" s="1">
        <f t="shared" si="19"/>
        <v>3.5</v>
      </c>
      <c r="AC88" s="1" t="e">
        <f t="shared" si="20"/>
        <v>#VALUE!</v>
      </c>
      <c r="AD88" s="1" t="e">
        <f t="shared" si="23"/>
        <v>#VALUE!</v>
      </c>
      <c r="AE88" s="1">
        <f t="shared" si="21"/>
        <v>2</v>
      </c>
      <c r="AF88">
        <f t="shared" si="22"/>
        <v>3.5</v>
      </c>
    </row>
    <row r="89" spans="1:32">
      <c r="A89" s="1" t="str">
        <f>New_Orleans_Saints!A4</f>
        <v>NO</v>
      </c>
      <c r="B89" s="1">
        <f>New_Orleans_Saints!B4</f>
        <v>0</v>
      </c>
      <c r="C89" s="1">
        <f>New_Orleans_Saints!C4</f>
        <v>0</v>
      </c>
      <c r="D89" s="1">
        <f>New_Orleans_Saints!D4</f>
        <v>0</v>
      </c>
      <c r="E89" s="1">
        <f>New_Orleans_Saints!E4</f>
        <v>0</v>
      </c>
      <c r="F89" s="1">
        <f>New_Orleans_Saints!F4</f>
        <v>0</v>
      </c>
      <c r="G89" s="1">
        <f>New_Orleans_Saints!G4</f>
        <v>0</v>
      </c>
      <c r="H89" s="1" t="str">
        <f>New_Orleans_Saints!H4</f>
        <v>@MIN</v>
      </c>
      <c r="I89" s="1" t="str">
        <f>New_Orleans_Saints!I4</f>
        <v>NE</v>
      </c>
      <c r="J89" s="1">
        <f>New_Orleans_Saints!J4</f>
        <v>11.2</v>
      </c>
      <c r="K89" s="1" t="str">
        <f>New_Orleans_Saints!K4</f>
        <v>@MIA</v>
      </c>
      <c r="L89" s="1" t="str">
        <f>New_Orleans_Saints!L4</f>
        <v>BYE</v>
      </c>
      <c r="M89" s="1" t="str">
        <f>New_Orleans_Saints!M4</f>
        <v>DET</v>
      </c>
      <c r="N89" s="1" t="str">
        <f>New_Orleans_Saints!N4</f>
        <v>@GB</v>
      </c>
      <c r="O89" s="1" t="str">
        <f>New_Orleans_Saints!O4</f>
        <v>CHI</v>
      </c>
      <c r="P89" s="1" t="str">
        <f>New_Orleans_Saints!P4</f>
        <v>TB</v>
      </c>
      <c r="Q89" s="1" t="str">
        <f>New_Orleans_Saints!Q4</f>
        <v>@BUF</v>
      </c>
      <c r="R89" s="1" t="str">
        <f>New_Orleans_Saints!R4</f>
        <v>WSH</v>
      </c>
      <c r="S89" s="1" t="str">
        <f>New_Orleans_Saints!S4</f>
        <v>@LAR</v>
      </c>
      <c r="T89" s="1" t="str">
        <f>New_Orleans_Saints!T4</f>
        <v>CAR</v>
      </c>
      <c r="U89" s="1" t="str">
        <f>New_Orleans_Saints!U4</f>
        <v>@ATL</v>
      </c>
      <c r="V89" s="1" t="str">
        <f>New_Orleans_Saints!V4</f>
        <v>NYJ</v>
      </c>
      <c r="W89" s="1" t="str">
        <f>New_Orleans_Saints!W4</f>
        <v>ATL</v>
      </c>
      <c r="X89" s="1" t="str">
        <f>New_Orleans_Saints!X4</f>
        <v>@TB</v>
      </c>
      <c r="Y89" s="1">
        <f t="shared" si="16"/>
        <v>11.2</v>
      </c>
      <c r="Z89" s="1" t="e">
        <f t="shared" si="17"/>
        <v>#DIV/0!</v>
      </c>
      <c r="AA89" s="1">
        <f t="shared" si="18"/>
        <v>11.2</v>
      </c>
      <c r="AB89" s="1">
        <f t="shared" si="19"/>
        <v>0</v>
      </c>
      <c r="AC89" s="1" t="e">
        <f t="shared" si="20"/>
        <v>#VALUE!</v>
      </c>
      <c r="AD89" s="1" t="e">
        <f t="shared" si="23"/>
        <v>#VALUE!</v>
      </c>
      <c r="AE89" s="1">
        <f t="shared" si="21"/>
        <v>1</v>
      </c>
      <c r="AF89">
        <f t="shared" si="22"/>
        <v>0</v>
      </c>
    </row>
    <row r="90" spans="1:32">
      <c r="A90" s="1" t="str">
        <f>New_Orleans_Saints!A5</f>
        <v>NO -v</v>
      </c>
      <c r="B90" s="1">
        <f>New_Orleans_Saints!B5</f>
        <v>0</v>
      </c>
      <c r="C90" s="1">
        <f>New_Orleans_Saints!C5</f>
        <v>0</v>
      </c>
      <c r="D90" s="1">
        <f>New_Orleans_Saints!D5</f>
        <v>0</v>
      </c>
      <c r="E90" s="1">
        <f>New_Orleans_Saints!E5</f>
        <v>0</v>
      </c>
      <c r="F90" s="1">
        <f>New_Orleans_Saints!F5</f>
        <v>0</v>
      </c>
      <c r="G90" s="1">
        <f>New_Orleans_Saints!G5</f>
        <v>0</v>
      </c>
      <c r="H90" s="1" t="e">
        <f>New_Orleans_Saints!H5</f>
        <v>#VALUE!</v>
      </c>
      <c r="I90" s="1" t="e">
        <f>New_Orleans_Saints!I5</f>
        <v>#VALUE!</v>
      </c>
      <c r="J90" s="1" t="e">
        <f>New_Orleans_Saints!J5</f>
        <v>#VALUE!</v>
      </c>
      <c r="K90" s="1" t="e">
        <f>New_Orleans_Saints!K5</f>
        <v>#VALUE!</v>
      </c>
      <c r="L90" s="1" t="e">
        <f>New_Orleans_Saints!L5</f>
        <v>#VALUE!</v>
      </c>
      <c r="M90" s="1" t="e">
        <f>New_Orleans_Saints!M5</f>
        <v>#VALUE!</v>
      </c>
      <c r="N90" s="1" t="e">
        <f>New_Orleans_Saints!N5</f>
        <v>#VALUE!</v>
      </c>
      <c r="O90" s="1" t="e">
        <f>New_Orleans_Saints!O5</f>
        <v>#VALUE!</v>
      </c>
      <c r="P90" s="1" t="e">
        <f>New_Orleans_Saints!P5</f>
        <v>#VALUE!</v>
      </c>
      <c r="Q90" s="1" t="e">
        <f>New_Orleans_Saints!Q5</f>
        <v>#VALUE!</v>
      </c>
      <c r="R90" s="1" t="e">
        <f>New_Orleans_Saints!R5</f>
        <v>#VALUE!</v>
      </c>
      <c r="S90" s="1" t="e">
        <f>New_Orleans_Saints!S5</f>
        <v>#VALUE!</v>
      </c>
      <c r="T90" s="1" t="e">
        <f>New_Orleans_Saints!T5</f>
        <v>#VALUE!</v>
      </c>
      <c r="U90" s="1" t="e">
        <f>New_Orleans_Saints!U5</f>
        <v>#VALUE!</v>
      </c>
      <c r="V90" s="1" t="e">
        <f>New_Orleans_Saints!V5</f>
        <v>#VALUE!</v>
      </c>
      <c r="W90" s="1" t="e">
        <f>New_Orleans_Saints!W5</f>
        <v>#VALUE!</v>
      </c>
      <c r="X90" s="1" t="e">
        <f>New_Orleans_Saints!X5</f>
        <v>#VALUE!</v>
      </c>
      <c r="Y90" s="1" t="e">
        <f t="shared" si="16"/>
        <v>#VALUE!</v>
      </c>
      <c r="Z90" s="1" t="e">
        <f t="shared" si="17"/>
        <v>#VALUE!</v>
      </c>
      <c r="AA90" s="1" t="e">
        <f t="shared" si="18"/>
        <v>#VALUE!</v>
      </c>
      <c r="AB90" s="1" t="e">
        <f t="shared" si="19"/>
        <v>#VALUE!</v>
      </c>
      <c r="AC90" s="1" t="e">
        <f t="shared" si="20"/>
        <v>#VALUE!</v>
      </c>
      <c r="AD90" s="1" t="e">
        <f t="shared" si="23"/>
        <v>#VALUE!</v>
      </c>
      <c r="AE90" s="1">
        <f t="shared" si="21"/>
        <v>0</v>
      </c>
      <c r="AF90" t="e">
        <f t="shared" si="22"/>
        <v>#VALUE!</v>
      </c>
    </row>
    <row r="91" spans="1:32">
      <c r="A91" s="1" t="str">
        <f>New_Orleans_Saints!A6</f>
        <v>NO</v>
      </c>
      <c r="B91" s="1">
        <f>New_Orleans_Saints!B6</f>
        <v>0</v>
      </c>
      <c r="C91" s="1">
        <f>New_Orleans_Saints!C6</f>
        <v>3</v>
      </c>
      <c r="D91" s="1">
        <f>New_Orleans_Saints!D6</f>
        <v>3</v>
      </c>
      <c r="E91" s="1">
        <f>New_Orleans_Saints!E6</f>
        <v>-3</v>
      </c>
      <c r="F91" s="1">
        <f>New_Orleans_Saints!F6</f>
        <v>0</v>
      </c>
      <c r="G91" s="1">
        <f>New_Orleans_Saints!G6</f>
        <v>3</v>
      </c>
      <c r="H91" s="1">
        <f>New_Orleans_Saints!H6</f>
        <v>3.5</v>
      </c>
      <c r="I91" s="1">
        <f>New_Orleans_Saints!I6</f>
        <v>6</v>
      </c>
      <c r="J91" s="1" t="str">
        <f>New_Orleans_Saints!J6</f>
        <v>@CAR</v>
      </c>
      <c r="K91" s="1" t="str">
        <f>New_Orleans_Saints!K6</f>
        <v>@MIA</v>
      </c>
      <c r="L91" s="1" t="str">
        <f>New_Orleans_Saints!L6</f>
        <v>BYE</v>
      </c>
      <c r="M91" s="1" t="str">
        <f>New_Orleans_Saints!M6</f>
        <v>DET</v>
      </c>
      <c r="N91" s="1" t="str">
        <f>New_Orleans_Saints!N6</f>
        <v>@GB</v>
      </c>
      <c r="O91" s="1" t="str">
        <f>New_Orleans_Saints!O6</f>
        <v>CHI</v>
      </c>
      <c r="P91" s="1" t="str">
        <f>New_Orleans_Saints!P6</f>
        <v>TB</v>
      </c>
      <c r="Q91" s="1" t="str">
        <f>New_Orleans_Saints!Q6</f>
        <v>@BUF</v>
      </c>
      <c r="R91" s="1" t="str">
        <f>New_Orleans_Saints!R6</f>
        <v>WSH</v>
      </c>
      <c r="S91" s="1" t="str">
        <f>New_Orleans_Saints!S6</f>
        <v>@LAR</v>
      </c>
      <c r="T91" s="1" t="str">
        <f>New_Orleans_Saints!T6</f>
        <v>CAR</v>
      </c>
      <c r="U91" s="1" t="str">
        <f>New_Orleans_Saints!U6</f>
        <v>@ATL</v>
      </c>
      <c r="V91" s="1" t="str">
        <f>New_Orleans_Saints!V6</f>
        <v>NYJ</v>
      </c>
      <c r="W91" s="1" t="str">
        <f>New_Orleans_Saints!W6</f>
        <v>ATL</v>
      </c>
      <c r="X91" s="1" t="str">
        <f>New_Orleans_Saints!X6</f>
        <v>@TB</v>
      </c>
      <c r="Y91" s="1">
        <f t="shared" si="16"/>
        <v>9.5</v>
      </c>
      <c r="Z91" s="1">
        <f t="shared" si="17"/>
        <v>1.7677669529663689</v>
      </c>
      <c r="AA91" s="1">
        <f t="shared" si="18"/>
        <v>4.75</v>
      </c>
      <c r="AB91" s="1">
        <f t="shared" si="19"/>
        <v>1.25</v>
      </c>
      <c r="AC91" s="1" t="e">
        <f t="shared" si="20"/>
        <v>#VALUE!</v>
      </c>
      <c r="AD91" s="1" t="e">
        <f t="shared" si="23"/>
        <v>#VALUE!</v>
      </c>
      <c r="AE91" s="1">
        <f t="shared" si="21"/>
        <v>2</v>
      </c>
      <c r="AF91">
        <f t="shared" si="22"/>
        <v>1.25</v>
      </c>
    </row>
    <row r="92" spans="1:32">
      <c r="A92" s="1" t="str">
        <f>'Dallas-Cowboys'!A2</f>
        <v>DAL</v>
      </c>
      <c r="B92" s="1">
        <f>'Dallas-Cowboys'!B2</f>
        <v>0</v>
      </c>
      <c r="C92" s="1">
        <f>'Dallas-Cowboys'!C2</f>
        <v>0</v>
      </c>
      <c r="D92" s="1">
        <f>'Dallas-Cowboys'!D2</f>
        <v>0</v>
      </c>
      <c r="E92" s="1">
        <f>'Dallas-Cowboys'!E2</f>
        <v>0</v>
      </c>
      <c r="F92" s="1">
        <f>'Dallas-Cowboys'!F2</f>
        <v>0</v>
      </c>
      <c r="G92" s="1">
        <f>'Dallas-Cowboys'!G2</f>
        <v>0</v>
      </c>
      <c r="H92" s="1">
        <f>'Dallas-Cowboys'!H2</f>
        <v>19</v>
      </c>
      <c r="I92" s="1">
        <f>'Dallas-Cowboys'!I2</f>
        <v>17</v>
      </c>
      <c r="J92" s="1" t="str">
        <f>'Dallas-Cowboys'!J2</f>
        <v>@ARI</v>
      </c>
      <c r="K92" s="1" t="str">
        <f>'Dallas-Cowboys'!K2</f>
        <v>LAR</v>
      </c>
      <c r="L92" s="1" t="str">
        <f>'Dallas-Cowboys'!L2</f>
        <v>GB</v>
      </c>
      <c r="M92" s="1" t="str">
        <f>'Dallas-Cowboys'!M2</f>
        <v>BYE</v>
      </c>
      <c r="N92" s="1" t="str">
        <f>'Dallas-Cowboys'!N2</f>
        <v>@SF</v>
      </c>
      <c r="O92" s="1" t="str">
        <f>'Dallas-Cowboys'!O2</f>
        <v>@WSH</v>
      </c>
      <c r="P92" s="1" t="str">
        <f>'Dallas-Cowboys'!P2</f>
        <v>KC</v>
      </c>
      <c r="Q92" s="1" t="str">
        <f>'Dallas-Cowboys'!Q2</f>
        <v>@ATL</v>
      </c>
      <c r="R92" s="1" t="str">
        <f>'Dallas-Cowboys'!R2</f>
        <v>PHI</v>
      </c>
      <c r="S92" s="1" t="str">
        <f>'Dallas-Cowboys'!S2</f>
        <v>LAC</v>
      </c>
      <c r="T92" s="1" t="str">
        <f>'Dallas-Cowboys'!T2</f>
        <v>WSH</v>
      </c>
      <c r="U92" s="1" t="str">
        <f>'Dallas-Cowboys'!U2</f>
        <v>@NYG</v>
      </c>
      <c r="V92" s="1" t="str">
        <f>'Dallas-Cowboys'!V2</f>
        <v>@OAK</v>
      </c>
      <c r="W92" s="1" t="str">
        <f>'Dallas-Cowboys'!W2</f>
        <v>SEA</v>
      </c>
      <c r="X92" s="1" t="str">
        <f>'Dallas-Cowboys'!X2</f>
        <v>@PHI</v>
      </c>
      <c r="Y92" s="1">
        <f t="shared" si="16"/>
        <v>36</v>
      </c>
      <c r="Z92" s="1">
        <f t="shared" si="17"/>
        <v>1.4142135623730951</v>
      </c>
      <c r="AA92" s="1">
        <f t="shared" si="18"/>
        <v>18</v>
      </c>
      <c r="AB92" s="1">
        <f t="shared" si="19"/>
        <v>1</v>
      </c>
      <c r="AC92" s="1" t="e">
        <f t="shared" si="20"/>
        <v>#VALUE!</v>
      </c>
      <c r="AD92" s="1" t="e">
        <f t="shared" si="23"/>
        <v>#VALUE!</v>
      </c>
      <c r="AE92" s="1">
        <f t="shared" si="21"/>
        <v>2</v>
      </c>
      <c r="AF92">
        <f t="shared" si="22"/>
        <v>1</v>
      </c>
    </row>
    <row r="93" spans="1:32">
      <c r="A93" s="1" t="str">
        <f>'Dallas-Cowboys'!A3</f>
        <v>DAL</v>
      </c>
      <c r="B93" s="1">
        <f>'Dallas-Cowboys'!B3</f>
        <v>0</v>
      </c>
      <c r="C93" s="1">
        <f>'Dallas-Cowboys'!C3</f>
        <v>0</v>
      </c>
      <c r="D93" s="1">
        <f>'Dallas-Cowboys'!D3</f>
        <v>0</v>
      </c>
      <c r="E93" s="1">
        <f>'Dallas-Cowboys'!E3</f>
        <v>0</v>
      </c>
      <c r="F93" s="1">
        <f>'Dallas-Cowboys'!F3</f>
        <v>0</v>
      </c>
      <c r="G93" s="1">
        <f>'Dallas-Cowboys'!G3</f>
        <v>0</v>
      </c>
      <c r="H93" s="1">
        <f>'Dallas-Cowboys'!H3</f>
        <v>3</v>
      </c>
      <c r="I93" s="1">
        <f>'Dallas-Cowboys'!I3</f>
        <v>42</v>
      </c>
      <c r="J93" s="1" t="str">
        <f>'Dallas-Cowboys'!J3</f>
        <v>@ARI</v>
      </c>
      <c r="K93" s="1" t="str">
        <f>'Dallas-Cowboys'!K3</f>
        <v>LAR</v>
      </c>
      <c r="L93" s="1" t="str">
        <f>'Dallas-Cowboys'!L3</f>
        <v>GB</v>
      </c>
      <c r="M93" s="1" t="str">
        <f>'Dallas-Cowboys'!M3</f>
        <v>BYE</v>
      </c>
      <c r="N93" s="1" t="str">
        <f>'Dallas-Cowboys'!N3</f>
        <v>@SF</v>
      </c>
      <c r="O93" s="1" t="str">
        <f>'Dallas-Cowboys'!O3</f>
        <v>@WSH</v>
      </c>
      <c r="P93" s="1" t="str">
        <f>'Dallas-Cowboys'!P3</f>
        <v>KC</v>
      </c>
      <c r="Q93" s="1" t="str">
        <f>'Dallas-Cowboys'!Q3</f>
        <v>@ATL</v>
      </c>
      <c r="R93" s="1" t="str">
        <f>'Dallas-Cowboys'!R3</f>
        <v>PHI</v>
      </c>
      <c r="S93" s="1" t="str">
        <f>'Dallas-Cowboys'!S3</f>
        <v>LAC</v>
      </c>
      <c r="T93" s="1" t="str">
        <f>'Dallas-Cowboys'!T3</f>
        <v>WSH</v>
      </c>
      <c r="U93" s="1" t="str">
        <f>'Dallas-Cowboys'!U3</f>
        <v>@NYG</v>
      </c>
      <c r="V93" s="1" t="str">
        <f>'Dallas-Cowboys'!V3</f>
        <v>@OAK</v>
      </c>
      <c r="W93" s="1" t="str">
        <f>'Dallas-Cowboys'!W3</f>
        <v>SEA</v>
      </c>
      <c r="X93" s="1" t="str">
        <f>'Dallas-Cowboys'!X3</f>
        <v>@PHI</v>
      </c>
      <c r="Y93" s="1">
        <f t="shared" si="16"/>
        <v>45</v>
      </c>
      <c r="Z93" s="1">
        <f t="shared" si="17"/>
        <v>27.577164466275352</v>
      </c>
      <c r="AA93" s="1">
        <f t="shared" si="18"/>
        <v>22.5</v>
      </c>
      <c r="AB93" s="1">
        <f t="shared" si="19"/>
        <v>19.5</v>
      </c>
      <c r="AC93" s="1" t="e">
        <f t="shared" si="20"/>
        <v>#VALUE!</v>
      </c>
      <c r="AD93" s="1" t="e">
        <f t="shared" si="23"/>
        <v>#VALUE!</v>
      </c>
      <c r="AE93" s="1">
        <f t="shared" si="21"/>
        <v>2</v>
      </c>
      <c r="AF93">
        <f t="shared" si="22"/>
        <v>19.5</v>
      </c>
    </row>
    <row r="94" spans="1:32">
      <c r="A94" s="1" t="str">
        <f>'Dallas-Cowboys'!A4</f>
        <v>DAL</v>
      </c>
      <c r="B94" s="1">
        <f>'Dallas-Cowboys'!B4</f>
        <v>0</v>
      </c>
      <c r="C94" s="1">
        <f>'Dallas-Cowboys'!C4</f>
        <v>0</v>
      </c>
      <c r="D94" s="1">
        <f>'Dallas-Cowboys'!D4</f>
        <v>0</v>
      </c>
      <c r="E94" s="1">
        <f>'Dallas-Cowboys'!E4</f>
        <v>0</v>
      </c>
      <c r="F94" s="1">
        <f>'Dallas-Cowboys'!F4</f>
        <v>0</v>
      </c>
      <c r="G94" s="1">
        <f>'Dallas-Cowboys'!G4</f>
        <v>0</v>
      </c>
      <c r="H94" s="1" t="str">
        <f>'Dallas-Cowboys'!H4</f>
        <v>NYG</v>
      </c>
      <c r="I94" s="1" t="str">
        <f>'Dallas-Cowboys'!I4</f>
        <v>@DEN</v>
      </c>
      <c r="J94" s="1">
        <f>'Dallas-Cowboys'!J4</f>
        <v>21</v>
      </c>
      <c r="K94" s="1" t="str">
        <f>'Dallas-Cowboys'!K4</f>
        <v>LAR</v>
      </c>
      <c r="L94" s="1" t="str">
        <f>'Dallas-Cowboys'!L4</f>
        <v>GB</v>
      </c>
      <c r="M94" s="1" t="str">
        <f>'Dallas-Cowboys'!M4</f>
        <v>BYE</v>
      </c>
      <c r="N94" s="1" t="str">
        <f>'Dallas-Cowboys'!N4</f>
        <v>@SF</v>
      </c>
      <c r="O94" s="1" t="str">
        <f>'Dallas-Cowboys'!O4</f>
        <v>@WSH</v>
      </c>
      <c r="P94" s="1" t="str">
        <f>'Dallas-Cowboys'!P4</f>
        <v>KC</v>
      </c>
      <c r="Q94" s="1" t="str">
        <f>'Dallas-Cowboys'!Q4</f>
        <v>@ATL</v>
      </c>
      <c r="R94" s="1" t="str">
        <f>'Dallas-Cowboys'!R4</f>
        <v>PHI</v>
      </c>
      <c r="S94" s="1" t="str">
        <f>'Dallas-Cowboys'!S4</f>
        <v>LAC</v>
      </c>
      <c r="T94" s="1" t="str">
        <f>'Dallas-Cowboys'!T4</f>
        <v>WSH</v>
      </c>
      <c r="U94" s="1" t="str">
        <f>'Dallas-Cowboys'!U4</f>
        <v>@NYG</v>
      </c>
      <c r="V94" s="1" t="str">
        <f>'Dallas-Cowboys'!V4</f>
        <v>@OAK</v>
      </c>
      <c r="W94" s="1" t="str">
        <f>'Dallas-Cowboys'!W4</f>
        <v>SEA</v>
      </c>
      <c r="X94" s="1" t="str">
        <f>'Dallas-Cowboys'!X4</f>
        <v>@PHI</v>
      </c>
      <c r="Y94" s="1">
        <f t="shared" si="16"/>
        <v>21</v>
      </c>
      <c r="Z94" s="1" t="e">
        <f t="shared" si="17"/>
        <v>#DIV/0!</v>
      </c>
      <c r="AA94" s="1">
        <f t="shared" si="18"/>
        <v>21</v>
      </c>
      <c r="AB94" s="1">
        <f t="shared" si="19"/>
        <v>0</v>
      </c>
      <c r="AC94" s="1" t="e">
        <f t="shared" si="20"/>
        <v>#VALUE!</v>
      </c>
      <c r="AD94" s="1" t="e">
        <f t="shared" si="23"/>
        <v>#VALUE!</v>
      </c>
      <c r="AE94" s="1">
        <f t="shared" si="21"/>
        <v>1</v>
      </c>
      <c r="AF94">
        <f t="shared" si="22"/>
        <v>0</v>
      </c>
    </row>
    <row r="95" spans="1:32">
      <c r="A95" s="1" t="str">
        <f>'Dallas-Cowboys'!A5</f>
        <v>DAL-v</v>
      </c>
      <c r="B95" s="1">
        <f>'Dallas-Cowboys'!B5</f>
        <v>0</v>
      </c>
      <c r="C95" s="1">
        <f>'Dallas-Cowboys'!C5</f>
        <v>0</v>
      </c>
      <c r="D95" s="1">
        <f>'Dallas-Cowboys'!D5</f>
        <v>0</v>
      </c>
      <c r="E95" s="1">
        <f>'Dallas-Cowboys'!E5</f>
        <v>0</v>
      </c>
      <c r="F95" s="1">
        <f>'Dallas-Cowboys'!F5</f>
        <v>0</v>
      </c>
      <c r="G95" s="1">
        <f>'Dallas-Cowboys'!G5</f>
        <v>0</v>
      </c>
      <c r="H95" s="1" t="e">
        <f>'Dallas-Cowboys'!H5</f>
        <v>#VALUE!</v>
      </c>
      <c r="I95" s="1" t="e">
        <f>'Dallas-Cowboys'!I5</f>
        <v>#VALUE!</v>
      </c>
      <c r="J95" s="1" t="e">
        <f>'Dallas-Cowboys'!J5</f>
        <v>#VALUE!</v>
      </c>
      <c r="K95" s="1" t="e">
        <f>'Dallas-Cowboys'!K5</f>
        <v>#VALUE!</v>
      </c>
      <c r="L95" s="1" t="e">
        <f>'Dallas-Cowboys'!L5</f>
        <v>#VALUE!</v>
      </c>
      <c r="M95" s="1" t="e">
        <f>'Dallas-Cowboys'!M5</f>
        <v>#VALUE!</v>
      </c>
      <c r="N95" s="1" t="e">
        <f>'Dallas-Cowboys'!N5</f>
        <v>#VALUE!</v>
      </c>
      <c r="O95" s="1" t="e">
        <f>'Dallas-Cowboys'!O5</f>
        <v>#VALUE!</v>
      </c>
      <c r="P95" s="1" t="e">
        <f>'Dallas-Cowboys'!P5</f>
        <v>#VALUE!</v>
      </c>
      <c r="Q95" s="1" t="e">
        <f>'Dallas-Cowboys'!Q5</f>
        <v>#VALUE!</v>
      </c>
      <c r="R95" s="1" t="e">
        <f>'Dallas-Cowboys'!R5</f>
        <v>#VALUE!</v>
      </c>
      <c r="S95" s="1" t="e">
        <f>'Dallas-Cowboys'!S5</f>
        <v>#VALUE!</v>
      </c>
      <c r="T95" s="1" t="e">
        <f>'Dallas-Cowboys'!T5</f>
        <v>#VALUE!</v>
      </c>
      <c r="U95" s="1" t="e">
        <f>'Dallas-Cowboys'!U5</f>
        <v>#VALUE!</v>
      </c>
      <c r="V95" s="1" t="e">
        <f>'Dallas-Cowboys'!V5</f>
        <v>#VALUE!</v>
      </c>
      <c r="W95" s="1" t="e">
        <f>'Dallas-Cowboys'!W5</f>
        <v>#VALUE!</v>
      </c>
      <c r="X95" s="1" t="e">
        <f>'Dallas-Cowboys'!X5</f>
        <v>#VALUE!</v>
      </c>
      <c r="Y95" s="1" t="e">
        <f t="shared" si="16"/>
        <v>#VALUE!</v>
      </c>
      <c r="Z95" s="1" t="e">
        <f t="shared" si="17"/>
        <v>#VALUE!</v>
      </c>
      <c r="AA95" s="1" t="e">
        <f t="shared" si="18"/>
        <v>#VALUE!</v>
      </c>
      <c r="AB95" s="1" t="e">
        <f t="shared" si="19"/>
        <v>#VALUE!</v>
      </c>
      <c r="AC95" s="1" t="e">
        <f t="shared" si="20"/>
        <v>#VALUE!</v>
      </c>
      <c r="AD95" s="1" t="e">
        <f t="shared" si="23"/>
        <v>#VALUE!</v>
      </c>
      <c r="AE95" s="1">
        <f t="shared" si="21"/>
        <v>0</v>
      </c>
      <c r="AF95" t="e">
        <f t="shared" si="22"/>
        <v>#VALUE!</v>
      </c>
    </row>
    <row r="96" spans="1:32">
      <c r="A96" s="1" t="str">
        <f>'Dallas-Cowboys'!A6</f>
        <v>DAL</v>
      </c>
      <c r="B96" s="1">
        <f>'Dallas-Cowboys'!B6</f>
        <v>0</v>
      </c>
      <c r="C96" s="1">
        <f>'Dallas-Cowboys'!C6</f>
        <v>0</v>
      </c>
      <c r="D96" s="1">
        <f>'Dallas-Cowboys'!D6</f>
        <v>0</v>
      </c>
      <c r="E96" s="1">
        <f>'Dallas-Cowboys'!E6</f>
        <v>0</v>
      </c>
      <c r="F96" s="1">
        <f>'Dallas-Cowboys'!F6</f>
        <v>0</v>
      </c>
      <c r="G96" s="1">
        <f>'Dallas-Cowboys'!G6</f>
        <v>0</v>
      </c>
      <c r="H96" s="1">
        <f>'Dallas-Cowboys'!H6</f>
        <v>-4</v>
      </c>
      <c r="I96" s="1">
        <f>'Dallas-Cowboys'!I6</f>
        <v>-2.5</v>
      </c>
      <c r="J96" s="1" t="str">
        <f>'Dallas-Cowboys'!J6</f>
        <v>@ARI</v>
      </c>
      <c r="K96" s="1" t="str">
        <f>'Dallas-Cowboys'!K6</f>
        <v>LAR</v>
      </c>
      <c r="L96" s="1" t="str">
        <f>'Dallas-Cowboys'!L6</f>
        <v>GB</v>
      </c>
      <c r="M96" s="1" t="str">
        <f>'Dallas-Cowboys'!M6</f>
        <v>BYE</v>
      </c>
      <c r="N96" s="1" t="str">
        <f>'Dallas-Cowboys'!N6</f>
        <v>@SF</v>
      </c>
      <c r="O96" s="1" t="str">
        <f>'Dallas-Cowboys'!O6</f>
        <v>@WSH</v>
      </c>
      <c r="P96" s="1" t="str">
        <f>'Dallas-Cowboys'!P6</f>
        <v>KC</v>
      </c>
      <c r="Q96" s="1" t="str">
        <f>'Dallas-Cowboys'!Q6</f>
        <v>@ATL</v>
      </c>
      <c r="R96" s="1" t="str">
        <f>'Dallas-Cowboys'!R6</f>
        <v>PHI</v>
      </c>
      <c r="S96" s="1" t="str">
        <f>'Dallas-Cowboys'!S6</f>
        <v>LAC</v>
      </c>
      <c r="T96" s="1" t="str">
        <f>'Dallas-Cowboys'!T6</f>
        <v>WSH</v>
      </c>
      <c r="U96" s="1" t="str">
        <f>'Dallas-Cowboys'!U6</f>
        <v>@NYG</v>
      </c>
      <c r="V96" s="1" t="str">
        <f>'Dallas-Cowboys'!V6</f>
        <v>@OAK</v>
      </c>
      <c r="W96" s="1" t="str">
        <f>'Dallas-Cowboys'!W6</f>
        <v>SEA</v>
      </c>
      <c r="X96" s="1" t="str">
        <f>'Dallas-Cowboys'!X6</f>
        <v>@PHI</v>
      </c>
      <c r="Y96" s="1">
        <f t="shared" si="16"/>
        <v>-6.5</v>
      </c>
      <c r="Z96" s="1">
        <f t="shared" si="17"/>
        <v>1.0606601717798212</v>
      </c>
      <c r="AA96" s="1">
        <f t="shared" si="18"/>
        <v>-3.25</v>
      </c>
      <c r="AB96" s="1">
        <f t="shared" si="19"/>
        <v>0.75</v>
      </c>
      <c r="AC96" s="1" t="e">
        <f t="shared" si="20"/>
        <v>#NUM!</v>
      </c>
      <c r="AD96" s="1" t="e">
        <f t="shared" si="23"/>
        <v>#VALUE!</v>
      </c>
      <c r="AE96" s="1">
        <f t="shared" si="21"/>
        <v>2</v>
      </c>
      <c r="AF96">
        <f t="shared" si="22"/>
        <v>0.75</v>
      </c>
    </row>
    <row r="97" spans="1:32">
      <c r="A97" s="1" t="str">
        <f>'Washington-Redskins'!A2</f>
        <v>WSH</v>
      </c>
      <c r="B97" s="1">
        <f>'Washington-Redskins'!B2</f>
        <v>0</v>
      </c>
      <c r="C97" s="1">
        <f>'Washington-Redskins'!C2</f>
        <v>0</v>
      </c>
      <c r="D97" s="1">
        <f>'Washington-Redskins'!D2</f>
        <v>0</v>
      </c>
      <c r="E97" s="1">
        <f>'Washington-Redskins'!E2</f>
        <v>0</v>
      </c>
      <c r="F97" s="1">
        <f>'Washington-Redskins'!F2</f>
        <v>0</v>
      </c>
      <c r="G97" s="1">
        <f>'Washington-Redskins'!G2</f>
        <v>0</v>
      </c>
      <c r="H97" s="1">
        <f>'Washington-Redskins'!H2</f>
        <v>17</v>
      </c>
      <c r="I97" s="1">
        <f>'Washington-Redskins'!I2</f>
        <v>27</v>
      </c>
      <c r="J97" s="1" t="str">
        <f>'Washington-Redskins'!J2</f>
        <v>OAK</v>
      </c>
      <c r="K97" s="1" t="str">
        <f>'Washington-Redskins'!K2</f>
        <v>@KC</v>
      </c>
      <c r="L97" s="1" t="str">
        <f>'Washington-Redskins'!L2</f>
        <v>BYE</v>
      </c>
      <c r="M97" s="1" t="str">
        <f>'Washington-Redskins'!M2</f>
        <v>SF</v>
      </c>
      <c r="N97" s="1" t="str">
        <f>'Washington-Redskins'!N2</f>
        <v>@PHI</v>
      </c>
      <c r="O97" s="1" t="str">
        <f>'Washington-Redskins'!O2</f>
        <v>DAL</v>
      </c>
      <c r="P97" s="1" t="str">
        <f>'Washington-Redskins'!P2</f>
        <v>@SEA</v>
      </c>
      <c r="Q97" s="1" t="str">
        <f>'Washington-Redskins'!Q2</f>
        <v>MIN</v>
      </c>
      <c r="R97" s="1" t="str">
        <f>'Washington-Redskins'!R2</f>
        <v>@NO</v>
      </c>
      <c r="S97" s="1" t="str">
        <f>'Washington-Redskins'!S2</f>
        <v>NYG</v>
      </c>
      <c r="T97" s="1" t="str">
        <f>'Washington-Redskins'!T2</f>
        <v>@DAL</v>
      </c>
      <c r="U97" s="1" t="str">
        <f>'Washington-Redskins'!U2</f>
        <v>@LAC</v>
      </c>
      <c r="V97" s="1" t="str">
        <f>'Washington-Redskins'!V2</f>
        <v>ARI</v>
      </c>
      <c r="W97" s="1" t="str">
        <f>'Washington-Redskins'!W2</f>
        <v>DEN</v>
      </c>
      <c r="X97" s="1" t="str">
        <f>'Washington-Redskins'!X2</f>
        <v>@NYG</v>
      </c>
      <c r="Y97" s="1">
        <f t="shared" si="16"/>
        <v>44</v>
      </c>
      <c r="Z97" s="1">
        <f t="shared" si="17"/>
        <v>7.0710678118654755</v>
      </c>
      <c r="AA97" s="1">
        <f t="shared" si="18"/>
        <v>22</v>
      </c>
      <c r="AB97" s="1">
        <f t="shared" si="19"/>
        <v>5</v>
      </c>
      <c r="AC97" s="1" t="e">
        <f t="shared" si="20"/>
        <v>#VALUE!</v>
      </c>
      <c r="AD97" s="1" t="e">
        <f t="shared" si="23"/>
        <v>#VALUE!</v>
      </c>
      <c r="AE97" s="1">
        <f t="shared" si="21"/>
        <v>2</v>
      </c>
      <c r="AF97">
        <f t="shared" si="22"/>
        <v>5</v>
      </c>
    </row>
    <row r="98" spans="1:32">
      <c r="A98" s="1" t="str">
        <f>'Washington-Redskins'!A3</f>
        <v>WSH</v>
      </c>
      <c r="B98" s="1">
        <f>'Washington-Redskins'!B3</f>
        <v>0</v>
      </c>
      <c r="C98" s="1">
        <f>'Washington-Redskins'!C3</f>
        <v>0</v>
      </c>
      <c r="D98" s="1">
        <f>'Washington-Redskins'!D3</f>
        <v>0</v>
      </c>
      <c r="E98" s="1">
        <f>'Washington-Redskins'!E3</f>
        <v>0</v>
      </c>
      <c r="F98" s="1">
        <f>'Washington-Redskins'!F3</f>
        <v>0</v>
      </c>
      <c r="G98" s="1">
        <f>'Washington-Redskins'!G3</f>
        <v>0</v>
      </c>
      <c r="H98" s="1">
        <f>'Washington-Redskins'!H3</f>
        <v>30</v>
      </c>
      <c r="I98" s="1">
        <f>'Washington-Redskins'!I3</f>
        <v>20</v>
      </c>
      <c r="J98" s="1" t="str">
        <f>'Washington-Redskins'!J3</f>
        <v>OAK</v>
      </c>
      <c r="K98" s="1" t="str">
        <f>'Washington-Redskins'!K3</f>
        <v>@KC</v>
      </c>
      <c r="L98" s="1" t="str">
        <f>'Washington-Redskins'!L3</f>
        <v>BYE</v>
      </c>
      <c r="M98" s="1" t="str">
        <f>'Washington-Redskins'!M3</f>
        <v>SF</v>
      </c>
      <c r="N98" s="1" t="str">
        <f>'Washington-Redskins'!N3</f>
        <v>@PHI</v>
      </c>
      <c r="O98" s="1" t="str">
        <f>'Washington-Redskins'!O3</f>
        <v>DAL</v>
      </c>
      <c r="P98" s="1" t="str">
        <f>'Washington-Redskins'!P3</f>
        <v>@SEA</v>
      </c>
      <c r="Q98" s="1" t="str">
        <f>'Washington-Redskins'!Q3</f>
        <v>MIN</v>
      </c>
      <c r="R98" s="1" t="str">
        <f>'Washington-Redskins'!R3</f>
        <v>@NO</v>
      </c>
      <c r="S98" s="1" t="str">
        <f>'Washington-Redskins'!S3</f>
        <v>NYG</v>
      </c>
      <c r="T98" s="1" t="str">
        <f>'Washington-Redskins'!T3</f>
        <v>@DAL</v>
      </c>
      <c r="U98" s="1" t="str">
        <f>'Washington-Redskins'!U3</f>
        <v>@LAC</v>
      </c>
      <c r="V98" s="1" t="str">
        <f>'Washington-Redskins'!V3</f>
        <v>ARI</v>
      </c>
      <c r="W98" s="1" t="str">
        <f>'Washington-Redskins'!W3</f>
        <v>DEN</v>
      </c>
      <c r="X98" s="1" t="str">
        <f>'Washington-Redskins'!X3</f>
        <v>@NYG</v>
      </c>
      <c r="Y98" s="1">
        <f t="shared" ref="Y98:Y129" si="24">SUM(H98:X98)</f>
        <v>50</v>
      </c>
      <c r="Z98" s="1">
        <f t="shared" ref="Z98:Z129" si="25">_xlfn.STDEV.S(H98:X98)</f>
        <v>7.0710678118654755</v>
      </c>
      <c r="AA98" s="1">
        <f t="shared" ref="AA98:AA129" si="26">AVERAGE(H98:X98)</f>
        <v>25</v>
      </c>
      <c r="AB98" s="1">
        <f t="shared" ref="AB98:AB129" si="27">AVEDEV(H98:X98)</f>
        <v>5</v>
      </c>
      <c r="AC98" s="1" t="e">
        <f t="shared" ref="AC98:AC129" si="28">GROWTH(H98:J98)</f>
        <v>#VALUE!</v>
      </c>
      <c r="AD98" s="1" t="e">
        <f t="shared" si="23"/>
        <v>#VALUE!</v>
      </c>
      <c r="AE98" s="1">
        <f t="shared" ref="AE98:AE129" si="29">COUNT(H98:X98)</f>
        <v>2</v>
      </c>
      <c r="AF98">
        <f t="shared" ref="AF98:AF129" si="30">_xlfn.STDEV.P(H98:X98)</f>
        <v>5</v>
      </c>
    </row>
    <row r="99" spans="1:32">
      <c r="A99" s="1" t="str">
        <f>'Washington-Redskins'!A4</f>
        <v>WSH</v>
      </c>
      <c r="B99" s="1">
        <f>'Washington-Redskins'!B4</f>
        <v>0</v>
      </c>
      <c r="C99" s="1">
        <f>'Washington-Redskins'!C4</f>
        <v>0</v>
      </c>
      <c r="D99" s="1">
        <f>'Washington-Redskins'!D4</f>
        <v>0</v>
      </c>
      <c r="E99" s="1">
        <f>'Washington-Redskins'!E4</f>
        <v>0</v>
      </c>
      <c r="F99" s="1">
        <f>'Washington-Redskins'!F4</f>
        <v>0</v>
      </c>
      <c r="G99" s="1">
        <f>'Washington-Redskins'!G4</f>
        <v>0</v>
      </c>
      <c r="H99" s="1" t="str">
        <f>'Washington-Redskins'!H4</f>
        <v>PHI</v>
      </c>
      <c r="I99" s="1" t="str">
        <f>'Washington-Redskins'!I4</f>
        <v>@LAR</v>
      </c>
      <c r="J99" s="1">
        <f>'Washington-Redskins'!J4</f>
        <v>20</v>
      </c>
      <c r="K99" s="1" t="str">
        <f>'Washington-Redskins'!K4</f>
        <v>@KC</v>
      </c>
      <c r="L99" s="1" t="str">
        <f>'Washington-Redskins'!L4</f>
        <v>BYE</v>
      </c>
      <c r="M99" s="1" t="str">
        <f>'Washington-Redskins'!M4</f>
        <v>SF</v>
      </c>
      <c r="N99" s="1" t="str">
        <f>'Washington-Redskins'!N4</f>
        <v>@PHI</v>
      </c>
      <c r="O99" s="1" t="str">
        <f>'Washington-Redskins'!O4</f>
        <v>DAL</v>
      </c>
      <c r="P99" s="1" t="str">
        <f>'Washington-Redskins'!P4</f>
        <v>@SEA</v>
      </c>
      <c r="Q99" s="1" t="str">
        <f>'Washington-Redskins'!Q4</f>
        <v>MIN</v>
      </c>
      <c r="R99" s="1" t="str">
        <f>'Washington-Redskins'!R4</f>
        <v>@NO</v>
      </c>
      <c r="S99" s="1" t="str">
        <f>'Washington-Redskins'!S4</f>
        <v>NYG</v>
      </c>
      <c r="T99" s="1" t="str">
        <f>'Washington-Redskins'!T4</f>
        <v>@DAL</v>
      </c>
      <c r="U99" s="1" t="str">
        <f>'Washington-Redskins'!U4</f>
        <v>@LAC</v>
      </c>
      <c r="V99" s="1" t="str">
        <f>'Washington-Redskins'!V4</f>
        <v>ARI</v>
      </c>
      <c r="W99" s="1" t="str">
        <f>'Washington-Redskins'!W4</f>
        <v>DEN</v>
      </c>
      <c r="X99" s="1" t="str">
        <f>'Washington-Redskins'!X4</f>
        <v>@NYG</v>
      </c>
      <c r="Y99" s="1">
        <f t="shared" si="24"/>
        <v>20</v>
      </c>
      <c r="Z99" s="1" t="e">
        <f t="shared" si="25"/>
        <v>#DIV/0!</v>
      </c>
      <c r="AA99" s="1">
        <f t="shared" si="26"/>
        <v>20</v>
      </c>
      <c r="AB99" s="1">
        <f t="shared" si="27"/>
        <v>0</v>
      </c>
      <c r="AC99" s="1" t="e">
        <f t="shared" si="28"/>
        <v>#VALUE!</v>
      </c>
      <c r="AD99" s="1" t="e">
        <f t="shared" ref="AD99:AD133" si="31">TREND(H99:S99)</f>
        <v>#VALUE!</v>
      </c>
      <c r="AE99" s="1">
        <f t="shared" si="29"/>
        <v>1</v>
      </c>
      <c r="AF99">
        <f t="shared" si="30"/>
        <v>0</v>
      </c>
    </row>
    <row r="100" spans="1:32">
      <c r="A100" s="1" t="str">
        <f>'Washington-Redskins'!A5</f>
        <v>WSH - V</v>
      </c>
      <c r="B100" s="1">
        <f>'Washington-Redskins'!B5</f>
        <v>0</v>
      </c>
      <c r="C100" s="1">
        <f>'Washington-Redskins'!C5</f>
        <v>0</v>
      </c>
      <c r="D100" s="1">
        <f>'Washington-Redskins'!D5</f>
        <v>0</v>
      </c>
      <c r="E100" s="1">
        <f>'Washington-Redskins'!E5</f>
        <v>0</v>
      </c>
      <c r="F100" s="1">
        <f>'Washington-Redskins'!F5</f>
        <v>0</v>
      </c>
      <c r="G100" s="1">
        <f>'Washington-Redskins'!G5</f>
        <v>0</v>
      </c>
      <c r="H100" s="1" t="e">
        <f>'Washington-Redskins'!H5</f>
        <v>#VALUE!</v>
      </c>
      <c r="I100" s="1" t="e">
        <f>'Washington-Redskins'!I5</f>
        <v>#VALUE!</v>
      </c>
      <c r="J100" s="1" t="e">
        <f>'Washington-Redskins'!J5</f>
        <v>#VALUE!</v>
      </c>
      <c r="K100" s="1" t="e">
        <f>'Washington-Redskins'!K5</f>
        <v>#VALUE!</v>
      </c>
      <c r="L100" s="1" t="e">
        <f>'Washington-Redskins'!L5</f>
        <v>#VALUE!</v>
      </c>
      <c r="M100" s="1" t="e">
        <f>'Washington-Redskins'!M5</f>
        <v>#VALUE!</v>
      </c>
      <c r="N100" s="1" t="e">
        <f>'Washington-Redskins'!N5</f>
        <v>#VALUE!</v>
      </c>
      <c r="O100" s="1" t="e">
        <f>'Washington-Redskins'!O5</f>
        <v>#VALUE!</v>
      </c>
      <c r="P100" s="1" t="e">
        <f>'Washington-Redskins'!P5</f>
        <v>#VALUE!</v>
      </c>
      <c r="Q100" s="1" t="e">
        <f>'Washington-Redskins'!Q5</f>
        <v>#VALUE!</v>
      </c>
      <c r="R100" s="1" t="e">
        <f>'Washington-Redskins'!R5</f>
        <v>#VALUE!</v>
      </c>
      <c r="S100" s="1" t="e">
        <f>'Washington-Redskins'!S5</f>
        <v>#VALUE!</v>
      </c>
      <c r="T100" s="1" t="e">
        <f>'Washington-Redskins'!T5</f>
        <v>#VALUE!</v>
      </c>
      <c r="U100" s="1" t="e">
        <f>'Washington-Redskins'!U5</f>
        <v>#VALUE!</v>
      </c>
      <c r="V100" s="1" t="e">
        <f>'Washington-Redskins'!V5</f>
        <v>#VALUE!</v>
      </c>
      <c r="W100" s="1" t="e">
        <f>'Washington-Redskins'!W5</f>
        <v>#VALUE!</v>
      </c>
      <c r="X100" s="1" t="e">
        <f>'Washington-Redskins'!X5</f>
        <v>#VALUE!</v>
      </c>
      <c r="Y100" s="1" t="e">
        <f t="shared" si="24"/>
        <v>#VALUE!</v>
      </c>
      <c r="Z100" s="1" t="e">
        <f t="shared" si="25"/>
        <v>#VALUE!</v>
      </c>
      <c r="AA100" s="1" t="e">
        <f t="shared" si="26"/>
        <v>#VALUE!</v>
      </c>
      <c r="AB100" s="1" t="e">
        <f t="shared" si="27"/>
        <v>#VALUE!</v>
      </c>
      <c r="AC100" s="1" t="e">
        <f t="shared" si="28"/>
        <v>#VALUE!</v>
      </c>
      <c r="AD100" s="1" t="e">
        <f t="shared" si="31"/>
        <v>#VALUE!</v>
      </c>
      <c r="AE100" s="1">
        <f t="shared" si="29"/>
        <v>0</v>
      </c>
      <c r="AF100" t="e">
        <f t="shared" si="30"/>
        <v>#VALUE!</v>
      </c>
    </row>
    <row r="101" spans="1:32">
      <c r="A101" s="1" t="str">
        <f>'Washington-Redskins'!A6</f>
        <v>WSH</v>
      </c>
      <c r="B101" s="1">
        <f>'Washington-Redskins'!B6</f>
        <v>0</v>
      </c>
      <c r="C101" s="1">
        <f>'Washington-Redskins'!C6</f>
        <v>0</v>
      </c>
      <c r="D101" s="1">
        <f>'Washington-Redskins'!D6</f>
        <v>0</v>
      </c>
      <c r="E101" s="1">
        <f>'Washington-Redskins'!E6</f>
        <v>0</v>
      </c>
      <c r="F101" s="1">
        <f>'Washington-Redskins'!F6</f>
        <v>0</v>
      </c>
      <c r="G101" s="1">
        <f>'Washington-Redskins'!G6</f>
        <v>0</v>
      </c>
      <c r="H101" s="1">
        <f>'Washington-Redskins'!H6</f>
        <v>1</v>
      </c>
      <c r="I101" s="1">
        <f>'Washington-Redskins'!I6</f>
        <v>3</v>
      </c>
      <c r="J101" s="1" t="str">
        <f>'Washington-Redskins'!J6</f>
        <v>OAK</v>
      </c>
      <c r="K101" s="1" t="str">
        <f>'Washington-Redskins'!K6</f>
        <v>@KC</v>
      </c>
      <c r="L101" s="1" t="str">
        <f>'Washington-Redskins'!L6</f>
        <v>BYE</v>
      </c>
      <c r="M101" s="1" t="str">
        <f>'Washington-Redskins'!M6</f>
        <v>SF</v>
      </c>
      <c r="N101" s="1" t="str">
        <f>'Washington-Redskins'!N6</f>
        <v>@PHI</v>
      </c>
      <c r="O101" s="1" t="str">
        <f>'Washington-Redskins'!O6</f>
        <v>DAL</v>
      </c>
      <c r="P101" s="1" t="str">
        <f>'Washington-Redskins'!P6</f>
        <v>@SEA</v>
      </c>
      <c r="Q101" s="1" t="str">
        <f>'Washington-Redskins'!Q6</f>
        <v>MIN</v>
      </c>
      <c r="R101" s="1" t="str">
        <f>'Washington-Redskins'!R6</f>
        <v>@NO</v>
      </c>
      <c r="S101" s="1" t="str">
        <f>'Washington-Redskins'!S6</f>
        <v>NYG</v>
      </c>
      <c r="T101" s="1" t="str">
        <f>'Washington-Redskins'!T6</f>
        <v>@DAL</v>
      </c>
      <c r="U101" s="1" t="str">
        <f>'Washington-Redskins'!U6</f>
        <v>@LAC</v>
      </c>
      <c r="V101" s="1" t="str">
        <f>'Washington-Redskins'!V6</f>
        <v>ARI</v>
      </c>
      <c r="W101" s="1" t="str">
        <f>'Washington-Redskins'!W6</f>
        <v>DEN</v>
      </c>
      <c r="X101" s="1" t="str">
        <f>'Washington-Redskins'!X6</f>
        <v>@NYG</v>
      </c>
      <c r="Y101" s="1">
        <f t="shared" si="24"/>
        <v>4</v>
      </c>
      <c r="Z101" s="1">
        <f t="shared" si="25"/>
        <v>1.4142135623730951</v>
      </c>
      <c r="AA101" s="1">
        <f t="shared" si="26"/>
        <v>2</v>
      </c>
      <c r="AB101" s="1">
        <f t="shared" si="27"/>
        <v>1</v>
      </c>
      <c r="AC101" s="1" t="e">
        <f t="shared" si="28"/>
        <v>#VALUE!</v>
      </c>
      <c r="AD101" s="1" t="e">
        <f t="shared" si="31"/>
        <v>#VALUE!</v>
      </c>
      <c r="AE101" s="1">
        <f t="shared" si="29"/>
        <v>2</v>
      </c>
      <c r="AF101">
        <f t="shared" si="30"/>
        <v>1</v>
      </c>
    </row>
    <row r="102" spans="1:32">
      <c r="A102" s="1" t="str">
        <f>'Green_Bay-Packers'!A2</f>
        <v>GB</v>
      </c>
      <c r="B102" s="1">
        <f>'Green_Bay-Packers'!B2</f>
        <v>0</v>
      </c>
      <c r="C102" s="1">
        <f>'Green_Bay-Packers'!C2</f>
        <v>0</v>
      </c>
      <c r="D102" s="1">
        <f>'Green_Bay-Packers'!D2</f>
        <v>0</v>
      </c>
      <c r="E102" s="1">
        <f>'Green_Bay-Packers'!E2</f>
        <v>0</v>
      </c>
      <c r="F102" s="1">
        <f>'Green_Bay-Packers'!F2</f>
        <v>0</v>
      </c>
      <c r="G102" s="1">
        <f>'Green_Bay-Packers'!G2</f>
        <v>0</v>
      </c>
      <c r="H102" s="1">
        <f>'Green_Bay-Packers'!H2</f>
        <v>17</v>
      </c>
      <c r="I102" s="1">
        <f>'Green_Bay-Packers'!I2</f>
        <v>23</v>
      </c>
      <c r="J102" s="1" t="str">
        <f>'Green_Bay-Packers'!J2</f>
        <v>CIN</v>
      </c>
      <c r="K102" s="1" t="str">
        <f>'Green_Bay-Packers'!K2</f>
        <v>CHI</v>
      </c>
      <c r="L102" s="1" t="str">
        <f>'Green_Bay-Packers'!L2</f>
        <v>@DAL</v>
      </c>
      <c r="M102" s="1" t="str">
        <f>'Green_Bay-Packers'!M2</f>
        <v>@MIN</v>
      </c>
      <c r="N102" s="1" t="str">
        <f>'Green_Bay-Packers'!N2</f>
        <v>NO</v>
      </c>
      <c r="O102" s="1" t="str">
        <f>'Green_Bay-Packers'!O2</f>
        <v>BYE</v>
      </c>
      <c r="P102" s="1" t="str">
        <f>'Green_Bay-Packers'!P2</f>
        <v>DET</v>
      </c>
      <c r="Q102" s="1" t="str">
        <f>'Green_Bay-Packers'!Q2</f>
        <v>@CHI</v>
      </c>
      <c r="R102" s="1" t="str">
        <f>'Green_Bay-Packers'!R2</f>
        <v>BAL</v>
      </c>
      <c r="S102" s="1" t="str">
        <f>'Green_Bay-Packers'!S2</f>
        <v>@PIT</v>
      </c>
      <c r="T102" s="1" t="str">
        <f>'Green_Bay-Packers'!T2</f>
        <v>TB</v>
      </c>
      <c r="U102" s="1" t="str">
        <f>'Green_Bay-Packers'!U2</f>
        <v>@CLE</v>
      </c>
      <c r="V102" s="1" t="str">
        <f>'Green_Bay-Packers'!V2</f>
        <v>@CAR</v>
      </c>
      <c r="W102" s="1" t="str">
        <f>'Green_Bay-Packers'!W2</f>
        <v>MIN</v>
      </c>
      <c r="X102" s="1" t="str">
        <f>'Green_Bay-Packers'!X2</f>
        <v>@DET</v>
      </c>
      <c r="Y102" s="1">
        <f t="shared" si="24"/>
        <v>40</v>
      </c>
      <c r="Z102" s="1">
        <f t="shared" si="25"/>
        <v>4.2426406871192848</v>
      </c>
      <c r="AA102" s="1">
        <f t="shared" si="26"/>
        <v>20</v>
      </c>
      <c r="AB102" s="1">
        <f t="shared" si="27"/>
        <v>3</v>
      </c>
      <c r="AC102" s="1" t="e">
        <f t="shared" si="28"/>
        <v>#VALUE!</v>
      </c>
      <c r="AD102" s="1" t="e">
        <f t="shared" si="31"/>
        <v>#VALUE!</v>
      </c>
      <c r="AE102" s="1">
        <f t="shared" si="29"/>
        <v>2</v>
      </c>
      <c r="AF102">
        <f t="shared" si="30"/>
        <v>3</v>
      </c>
    </row>
    <row r="103" spans="1:32">
      <c r="A103" s="1" t="str">
        <f>'Green_Bay-Packers'!A3</f>
        <v>GB</v>
      </c>
      <c r="B103" s="1">
        <f>'Green_Bay-Packers'!B3</f>
        <v>0</v>
      </c>
      <c r="C103" s="1">
        <f>'Green_Bay-Packers'!C3</f>
        <v>0</v>
      </c>
      <c r="D103" s="1">
        <f>'Green_Bay-Packers'!D3</f>
        <v>0</v>
      </c>
      <c r="E103" s="1">
        <f>'Green_Bay-Packers'!E3</f>
        <v>0</v>
      </c>
      <c r="F103" s="1">
        <f>'Green_Bay-Packers'!F3</f>
        <v>0</v>
      </c>
      <c r="G103" s="1">
        <f>'Green_Bay-Packers'!G3</f>
        <v>0</v>
      </c>
      <c r="H103" s="1">
        <f>'Green_Bay-Packers'!H3</f>
        <v>9</v>
      </c>
      <c r="I103" s="1">
        <f>'Green_Bay-Packers'!I3</f>
        <v>34</v>
      </c>
      <c r="J103" s="1" t="str">
        <f>'Green_Bay-Packers'!J3</f>
        <v>CIN</v>
      </c>
      <c r="K103" s="1" t="str">
        <f>'Green_Bay-Packers'!K3</f>
        <v>CHI</v>
      </c>
      <c r="L103" s="1" t="str">
        <f>'Green_Bay-Packers'!L3</f>
        <v>@DAL</v>
      </c>
      <c r="M103" s="1" t="str">
        <f>'Green_Bay-Packers'!M3</f>
        <v>@MIN</v>
      </c>
      <c r="N103" s="1" t="str">
        <f>'Green_Bay-Packers'!N3</f>
        <v>NO</v>
      </c>
      <c r="O103" s="1" t="str">
        <f>'Green_Bay-Packers'!O3</f>
        <v>BYE</v>
      </c>
      <c r="P103" s="1" t="str">
        <f>'Green_Bay-Packers'!P3</f>
        <v>DET</v>
      </c>
      <c r="Q103" s="1" t="str">
        <f>'Green_Bay-Packers'!Q3</f>
        <v>@CHI</v>
      </c>
      <c r="R103" s="1" t="str">
        <f>'Green_Bay-Packers'!R3</f>
        <v>BAL</v>
      </c>
      <c r="S103" s="1" t="str">
        <f>'Green_Bay-Packers'!S3</f>
        <v>@PIT</v>
      </c>
      <c r="T103" s="1" t="str">
        <f>'Green_Bay-Packers'!T3</f>
        <v>TB</v>
      </c>
      <c r="U103" s="1" t="str">
        <f>'Green_Bay-Packers'!U3</f>
        <v>@CLE</v>
      </c>
      <c r="V103" s="1" t="str">
        <f>'Green_Bay-Packers'!V3</f>
        <v>@CAR</v>
      </c>
      <c r="W103" s="1" t="str">
        <f>'Green_Bay-Packers'!W3</f>
        <v>MIN</v>
      </c>
      <c r="X103" s="1" t="str">
        <f>'Green_Bay-Packers'!X3</f>
        <v>@DET</v>
      </c>
      <c r="Y103" s="1">
        <f t="shared" si="24"/>
        <v>43</v>
      </c>
      <c r="Z103" s="1">
        <f t="shared" si="25"/>
        <v>17.677669529663689</v>
      </c>
      <c r="AA103" s="1">
        <f t="shared" si="26"/>
        <v>21.5</v>
      </c>
      <c r="AB103" s="1">
        <f t="shared" si="27"/>
        <v>12.5</v>
      </c>
      <c r="AC103" s="1" t="e">
        <f t="shared" si="28"/>
        <v>#VALUE!</v>
      </c>
      <c r="AD103" s="1" t="e">
        <f t="shared" si="31"/>
        <v>#VALUE!</v>
      </c>
      <c r="AE103" s="1">
        <f t="shared" si="29"/>
        <v>2</v>
      </c>
      <c r="AF103">
        <f t="shared" si="30"/>
        <v>12.5</v>
      </c>
    </row>
    <row r="104" spans="1:32">
      <c r="A104" s="1" t="str">
        <f>'Green_Bay-Packers'!A4</f>
        <v>GB</v>
      </c>
      <c r="B104" s="1">
        <f>'Green_Bay-Packers'!B4</f>
        <v>0</v>
      </c>
      <c r="C104" s="1">
        <f>'Green_Bay-Packers'!C4</f>
        <v>0</v>
      </c>
      <c r="D104" s="1">
        <f>'Green_Bay-Packers'!D4</f>
        <v>0</v>
      </c>
      <c r="E104" s="1">
        <f>'Green_Bay-Packers'!E4</f>
        <v>0</v>
      </c>
      <c r="F104" s="1">
        <f>'Green_Bay-Packers'!F4</f>
        <v>0</v>
      </c>
      <c r="G104" s="1">
        <f>'Green_Bay-Packers'!G4</f>
        <v>0</v>
      </c>
      <c r="H104" s="1" t="str">
        <f>'Green_Bay-Packers'!H4</f>
        <v>SEA</v>
      </c>
      <c r="I104" s="1" t="str">
        <f>'Green_Bay-Packers'!I4</f>
        <v>@ATL</v>
      </c>
      <c r="J104" s="1">
        <f>'Green_Bay-Packers'!J4</f>
        <v>18.2</v>
      </c>
      <c r="K104" s="1" t="str">
        <f>'Green_Bay-Packers'!K4</f>
        <v>CHI</v>
      </c>
      <c r="L104" s="1" t="str">
        <f>'Green_Bay-Packers'!L4</f>
        <v>@DAL</v>
      </c>
      <c r="M104" s="1" t="str">
        <f>'Green_Bay-Packers'!M4</f>
        <v>@MIN</v>
      </c>
      <c r="N104" s="1" t="str">
        <f>'Green_Bay-Packers'!N4</f>
        <v>NO</v>
      </c>
      <c r="O104" s="1" t="str">
        <f>'Green_Bay-Packers'!O4</f>
        <v>BYE</v>
      </c>
      <c r="P104" s="1" t="str">
        <f>'Green_Bay-Packers'!P4</f>
        <v>DET</v>
      </c>
      <c r="Q104" s="1" t="str">
        <f>'Green_Bay-Packers'!Q4</f>
        <v>@CHI</v>
      </c>
      <c r="R104" s="1" t="str">
        <f>'Green_Bay-Packers'!R4</f>
        <v>BAL</v>
      </c>
      <c r="S104" s="1" t="str">
        <f>'Green_Bay-Packers'!S4</f>
        <v>@PIT</v>
      </c>
      <c r="T104" s="1" t="str">
        <f>'Green_Bay-Packers'!T4</f>
        <v>TB</v>
      </c>
      <c r="U104" s="1" t="str">
        <f>'Green_Bay-Packers'!U4</f>
        <v>@CLE</v>
      </c>
      <c r="V104" s="1" t="str">
        <f>'Green_Bay-Packers'!V4</f>
        <v>@CAR</v>
      </c>
      <c r="W104" s="1" t="str">
        <f>'Green_Bay-Packers'!W4</f>
        <v>MIN</v>
      </c>
      <c r="X104" s="1" t="str">
        <f>'Green_Bay-Packers'!X4</f>
        <v>@DET</v>
      </c>
      <c r="Y104" s="1">
        <f t="shared" si="24"/>
        <v>18.2</v>
      </c>
      <c r="Z104" s="1" t="e">
        <f t="shared" si="25"/>
        <v>#DIV/0!</v>
      </c>
      <c r="AA104" s="1">
        <f t="shared" si="26"/>
        <v>18.2</v>
      </c>
      <c r="AB104" s="1">
        <f t="shared" si="27"/>
        <v>0</v>
      </c>
      <c r="AC104" s="1" t="e">
        <f t="shared" si="28"/>
        <v>#VALUE!</v>
      </c>
      <c r="AD104" s="1" t="e">
        <f t="shared" si="31"/>
        <v>#VALUE!</v>
      </c>
      <c r="AE104" s="1">
        <f t="shared" si="29"/>
        <v>1</v>
      </c>
      <c r="AF104">
        <f t="shared" si="30"/>
        <v>0</v>
      </c>
    </row>
    <row r="105" spans="1:32">
      <c r="A105" s="1" t="str">
        <f>'Green_Bay-Packers'!A5</f>
        <v>GB -v</v>
      </c>
      <c r="B105" s="1">
        <f>'Green_Bay-Packers'!B5</f>
        <v>0</v>
      </c>
      <c r="C105" s="1">
        <f>'Green_Bay-Packers'!C5</f>
        <v>0</v>
      </c>
      <c r="D105" s="1">
        <f>'Green_Bay-Packers'!D5</f>
        <v>0</v>
      </c>
      <c r="E105" s="1">
        <f>'Green_Bay-Packers'!E5</f>
        <v>0</v>
      </c>
      <c r="F105" s="1">
        <f>'Green_Bay-Packers'!F5</f>
        <v>0</v>
      </c>
      <c r="G105" s="1">
        <f>'Green_Bay-Packers'!G5</f>
        <v>0</v>
      </c>
      <c r="H105" s="1" t="e">
        <f>'Green_Bay-Packers'!H5</f>
        <v>#VALUE!</v>
      </c>
      <c r="I105" s="1" t="e">
        <f>'Green_Bay-Packers'!I5</f>
        <v>#VALUE!</v>
      </c>
      <c r="J105" s="1" t="e">
        <f>'Green_Bay-Packers'!J5</f>
        <v>#VALUE!</v>
      </c>
      <c r="K105" s="1" t="e">
        <f>'Green_Bay-Packers'!K5</f>
        <v>#VALUE!</v>
      </c>
      <c r="L105" s="1" t="e">
        <f>'Green_Bay-Packers'!L5</f>
        <v>#VALUE!</v>
      </c>
      <c r="M105" s="1" t="e">
        <f>'Green_Bay-Packers'!M5</f>
        <v>#VALUE!</v>
      </c>
      <c r="N105" s="1" t="e">
        <f>'Green_Bay-Packers'!N5</f>
        <v>#VALUE!</v>
      </c>
      <c r="O105" s="1" t="e">
        <f>'Green_Bay-Packers'!O5</f>
        <v>#VALUE!</v>
      </c>
      <c r="P105" s="1" t="e">
        <f>'Green_Bay-Packers'!P5</f>
        <v>#VALUE!</v>
      </c>
      <c r="Q105" s="1" t="e">
        <f>'Green_Bay-Packers'!Q5</f>
        <v>#VALUE!</v>
      </c>
      <c r="R105" s="1" t="e">
        <f>'Green_Bay-Packers'!R5</f>
        <v>#VALUE!</v>
      </c>
      <c r="S105" s="1" t="e">
        <f>'Green_Bay-Packers'!S5</f>
        <v>#VALUE!</v>
      </c>
      <c r="T105" s="1" t="e">
        <f>'Green_Bay-Packers'!T5</f>
        <v>#VALUE!</v>
      </c>
      <c r="U105" s="1" t="e">
        <f>'Green_Bay-Packers'!U5</f>
        <v>#VALUE!</v>
      </c>
      <c r="V105" s="1" t="e">
        <f>'Green_Bay-Packers'!V5</f>
        <v>#VALUE!</v>
      </c>
      <c r="W105" s="1" t="e">
        <f>'Green_Bay-Packers'!W5</f>
        <v>#VALUE!</v>
      </c>
      <c r="X105" s="1" t="e">
        <f>'Green_Bay-Packers'!X5</f>
        <v>#VALUE!</v>
      </c>
      <c r="Y105" s="1" t="e">
        <f t="shared" si="24"/>
        <v>#VALUE!</v>
      </c>
      <c r="Z105" s="1" t="e">
        <f t="shared" si="25"/>
        <v>#VALUE!</v>
      </c>
      <c r="AA105" s="1" t="e">
        <f t="shared" si="26"/>
        <v>#VALUE!</v>
      </c>
      <c r="AB105" s="1" t="e">
        <f t="shared" si="27"/>
        <v>#VALUE!</v>
      </c>
      <c r="AC105" s="1" t="e">
        <f t="shared" si="28"/>
        <v>#VALUE!</v>
      </c>
      <c r="AD105" s="1" t="e">
        <f t="shared" si="31"/>
        <v>#VALUE!</v>
      </c>
      <c r="AE105" s="1">
        <f t="shared" si="29"/>
        <v>0</v>
      </c>
      <c r="AF105" t="e">
        <f t="shared" si="30"/>
        <v>#VALUE!</v>
      </c>
    </row>
    <row r="106" spans="1:32">
      <c r="A106" s="1" t="str">
        <f>'Green_Bay-Packers'!A6</f>
        <v>GB</v>
      </c>
      <c r="B106" s="1">
        <f>'Green_Bay-Packers'!B6</f>
        <v>0</v>
      </c>
      <c r="C106" s="1">
        <f>'Green_Bay-Packers'!C6</f>
        <v>0</v>
      </c>
      <c r="D106" s="1">
        <f>'Green_Bay-Packers'!D6</f>
        <v>0</v>
      </c>
      <c r="E106" s="1">
        <f>'Green_Bay-Packers'!E6</f>
        <v>0</v>
      </c>
      <c r="F106" s="1">
        <f>'Green_Bay-Packers'!F6</f>
        <v>0</v>
      </c>
      <c r="G106" s="1">
        <f>'Green_Bay-Packers'!G6</f>
        <v>0</v>
      </c>
      <c r="H106" s="1">
        <f>'Green_Bay-Packers'!H6</f>
        <v>-3</v>
      </c>
      <c r="I106" s="1">
        <f>'Green_Bay-Packers'!I6</f>
        <v>3</v>
      </c>
      <c r="J106" s="1" t="str">
        <f>'Green_Bay-Packers'!J6</f>
        <v>CIN</v>
      </c>
      <c r="K106" s="1" t="str">
        <f>'Green_Bay-Packers'!K6</f>
        <v>CHI</v>
      </c>
      <c r="L106" s="1" t="str">
        <f>'Green_Bay-Packers'!L6</f>
        <v>@DAL</v>
      </c>
      <c r="M106" s="1" t="str">
        <f>'Green_Bay-Packers'!M6</f>
        <v>@MIN</v>
      </c>
      <c r="N106" s="1" t="str">
        <f>'Green_Bay-Packers'!N6</f>
        <v>NO</v>
      </c>
      <c r="O106" s="1" t="str">
        <f>'Green_Bay-Packers'!O6</f>
        <v>BYE</v>
      </c>
      <c r="P106" s="1" t="str">
        <f>'Green_Bay-Packers'!P6</f>
        <v>DET</v>
      </c>
      <c r="Q106" s="1" t="str">
        <f>'Green_Bay-Packers'!Q6</f>
        <v>@CHI</v>
      </c>
      <c r="R106" s="1" t="str">
        <f>'Green_Bay-Packers'!R6</f>
        <v>BAL</v>
      </c>
      <c r="S106" s="1" t="str">
        <f>'Green_Bay-Packers'!S6</f>
        <v>@PIT</v>
      </c>
      <c r="T106" s="1" t="str">
        <f>'Green_Bay-Packers'!T6</f>
        <v>TB</v>
      </c>
      <c r="U106" s="1" t="str">
        <f>'Green_Bay-Packers'!U6</f>
        <v>@CLE</v>
      </c>
      <c r="V106" s="1" t="str">
        <f>'Green_Bay-Packers'!V6</f>
        <v>@CAR</v>
      </c>
      <c r="W106" s="1" t="str">
        <f>'Green_Bay-Packers'!W6</f>
        <v>MIN</v>
      </c>
      <c r="X106" s="1" t="str">
        <f>'Green_Bay-Packers'!X6</f>
        <v>@DET</v>
      </c>
      <c r="Y106" s="1">
        <f t="shared" si="24"/>
        <v>0</v>
      </c>
      <c r="Z106" s="1">
        <f t="shared" si="25"/>
        <v>4.2426406871192848</v>
      </c>
      <c r="AA106" s="1">
        <f t="shared" si="26"/>
        <v>0</v>
      </c>
      <c r="AB106" s="1">
        <f t="shared" si="27"/>
        <v>3</v>
      </c>
      <c r="AC106" s="1" t="e">
        <f t="shared" si="28"/>
        <v>#NUM!</v>
      </c>
      <c r="AD106" s="1" t="e">
        <f t="shared" si="31"/>
        <v>#VALUE!</v>
      </c>
      <c r="AE106" s="1">
        <f t="shared" si="29"/>
        <v>2</v>
      </c>
      <c r="AF106">
        <f t="shared" si="30"/>
        <v>3</v>
      </c>
    </row>
    <row r="107" spans="1:32">
      <c r="A107" s="1" t="str">
        <f>'Miami-Dolphins'!A2</f>
        <v>MIA</v>
      </c>
      <c r="B107" s="1">
        <f>'Miami-Dolphins'!B2</f>
        <v>0</v>
      </c>
      <c r="C107" s="1">
        <f>'Miami-Dolphins'!C2</f>
        <v>0</v>
      </c>
      <c r="D107" s="1">
        <f>'Miami-Dolphins'!D2</f>
        <v>0</v>
      </c>
      <c r="E107" s="1">
        <f>'Miami-Dolphins'!E2</f>
        <v>0</v>
      </c>
      <c r="F107" s="1">
        <f>'Miami-Dolphins'!F2</f>
        <v>0</v>
      </c>
      <c r="G107" s="1">
        <f>'Miami-Dolphins'!G2</f>
        <v>0</v>
      </c>
      <c r="H107" s="1">
        <f>'Miami-Dolphins'!H2</f>
        <v>0</v>
      </c>
      <c r="I107" s="1">
        <f>'Miami-Dolphins'!I2</f>
        <v>19</v>
      </c>
      <c r="J107" s="1" t="str">
        <f>'Miami-Dolphins'!J2</f>
        <v>@NYJ</v>
      </c>
      <c r="K107" s="1" t="str">
        <f>'Miami-Dolphins'!K2</f>
        <v>NO</v>
      </c>
      <c r="L107" s="1" t="str">
        <f>'Miami-Dolphins'!L2</f>
        <v>TEN</v>
      </c>
      <c r="M107" s="1" t="str">
        <f>'Miami-Dolphins'!M2</f>
        <v>@ATL</v>
      </c>
      <c r="N107" s="1" t="str">
        <f>'Miami-Dolphins'!N2</f>
        <v>NYJ</v>
      </c>
      <c r="O107" s="1" t="str">
        <f>'Miami-Dolphins'!O2</f>
        <v>@BAL</v>
      </c>
      <c r="P107" s="1" t="str">
        <f>'Miami-Dolphins'!P2</f>
        <v>OAK</v>
      </c>
      <c r="Q107" s="1" t="str">
        <f>'Miami-Dolphins'!Q2</f>
        <v>@CAR</v>
      </c>
      <c r="R107" s="1" t="str">
        <f>'Miami-Dolphins'!R2</f>
        <v>BYE</v>
      </c>
      <c r="S107" s="1" t="str">
        <f>'Miami-Dolphins'!S2</f>
        <v>@NE</v>
      </c>
      <c r="T107" s="1" t="str">
        <f>'Miami-Dolphins'!T2</f>
        <v>DEN</v>
      </c>
      <c r="U107" s="1" t="str">
        <f>'Miami-Dolphins'!U2</f>
        <v>NE</v>
      </c>
      <c r="V107" s="1" t="str">
        <f>'Miami-Dolphins'!V2</f>
        <v>@BUF</v>
      </c>
      <c r="W107" s="1" t="str">
        <f>'Miami-Dolphins'!W2</f>
        <v>@KC</v>
      </c>
      <c r="X107" s="1" t="str">
        <f>'Miami-Dolphins'!X2</f>
        <v>BUF</v>
      </c>
      <c r="Y107" s="1">
        <f t="shared" si="24"/>
        <v>19</v>
      </c>
      <c r="Z107" s="1">
        <f t="shared" si="25"/>
        <v>13.435028842544403</v>
      </c>
      <c r="AA107" s="1">
        <f t="shared" si="26"/>
        <v>9.5</v>
      </c>
      <c r="AB107" s="1">
        <f t="shared" si="27"/>
        <v>9.5</v>
      </c>
      <c r="AC107" s="1" t="e">
        <f t="shared" si="28"/>
        <v>#NUM!</v>
      </c>
      <c r="AD107" s="1" t="e">
        <f t="shared" si="31"/>
        <v>#VALUE!</v>
      </c>
      <c r="AE107" s="1">
        <f t="shared" si="29"/>
        <v>2</v>
      </c>
      <c r="AF107">
        <f t="shared" si="30"/>
        <v>9.5</v>
      </c>
    </row>
    <row r="108" spans="1:32">
      <c r="A108" s="1" t="str">
        <f>'Miami-Dolphins'!A3</f>
        <v>MIA</v>
      </c>
      <c r="B108" s="1">
        <f>'Miami-Dolphins'!B3</f>
        <v>0</v>
      </c>
      <c r="C108" s="1">
        <f>'Miami-Dolphins'!C3</f>
        <v>0</v>
      </c>
      <c r="D108" s="1">
        <f>'Miami-Dolphins'!D3</f>
        <v>0</v>
      </c>
      <c r="E108" s="1">
        <f>'Miami-Dolphins'!E3</f>
        <v>0</v>
      </c>
      <c r="F108" s="1">
        <f>'Miami-Dolphins'!F3</f>
        <v>0</v>
      </c>
      <c r="G108" s="1">
        <f>'Miami-Dolphins'!G3</f>
        <v>0</v>
      </c>
      <c r="H108" s="1">
        <f>'Miami-Dolphins'!H3</f>
        <v>0</v>
      </c>
      <c r="I108" s="1">
        <f>'Miami-Dolphins'!I3</f>
        <v>17</v>
      </c>
      <c r="J108" s="1" t="str">
        <f>'Miami-Dolphins'!J3</f>
        <v>@NYJ</v>
      </c>
      <c r="K108" s="1" t="str">
        <f>'Miami-Dolphins'!K3</f>
        <v>NO</v>
      </c>
      <c r="L108" s="1" t="str">
        <f>'Miami-Dolphins'!L3</f>
        <v>TEN</v>
      </c>
      <c r="M108" s="1" t="str">
        <f>'Miami-Dolphins'!M3</f>
        <v>@ATL</v>
      </c>
      <c r="N108" s="1" t="str">
        <f>'Miami-Dolphins'!N3</f>
        <v>NYJ</v>
      </c>
      <c r="O108" s="1" t="str">
        <f>'Miami-Dolphins'!O3</f>
        <v>@BAL</v>
      </c>
      <c r="P108" s="1" t="str">
        <f>'Miami-Dolphins'!P3</f>
        <v>OAK</v>
      </c>
      <c r="Q108" s="1" t="str">
        <f>'Miami-Dolphins'!Q3</f>
        <v>@CAR</v>
      </c>
      <c r="R108" s="1" t="str">
        <f>'Miami-Dolphins'!R3</f>
        <v>BYE</v>
      </c>
      <c r="S108" s="1" t="str">
        <f>'Miami-Dolphins'!S3</f>
        <v>@NE</v>
      </c>
      <c r="T108" s="1" t="str">
        <f>'Miami-Dolphins'!T3</f>
        <v>DEN</v>
      </c>
      <c r="U108" s="1" t="str">
        <f>'Miami-Dolphins'!U3</f>
        <v>NE</v>
      </c>
      <c r="V108" s="1" t="str">
        <f>'Miami-Dolphins'!V3</f>
        <v>@BUF</v>
      </c>
      <c r="W108" s="1" t="str">
        <f>'Miami-Dolphins'!W3</f>
        <v>@KC</v>
      </c>
      <c r="X108" s="1" t="str">
        <f>'Miami-Dolphins'!X3</f>
        <v>BUF</v>
      </c>
      <c r="Y108" s="1">
        <f t="shared" si="24"/>
        <v>17</v>
      </c>
      <c r="Z108" s="1">
        <f t="shared" si="25"/>
        <v>12.020815280171307</v>
      </c>
      <c r="AA108" s="1">
        <f t="shared" si="26"/>
        <v>8.5</v>
      </c>
      <c r="AB108" s="1">
        <f t="shared" si="27"/>
        <v>8.5</v>
      </c>
      <c r="AC108" s="1" t="e">
        <f t="shared" si="28"/>
        <v>#NUM!</v>
      </c>
      <c r="AD108" s="1" t="e">
        <f t="shared" si="31"/>
        <v>#VALUE!</v>
      </c>
      <c r="AE108" s="1">
        <f t="shared" si="29"/>
        <v>2</v>
      </c>
      <c r="AF108">
        <f t="shared" si="30"/>
        <v>8.5</v>
      </c>
    </row>
    <row r="109" spans="1:32">
      <c r="A109" s="1" t="str">
        <f>'Miami-Dolphins'!A4</f>
        <v>MIA</v>
      </c>
      <c r="B109" s="1">
        <f>'Miami-Dolphins'!B4</f>
        <v>0</v>
      </c>
      <c r="C109" s="1">
        <f>'Miami-Dolphins'!C4</f>
        <v>0</v>
      </c>
      <c r="D109" s="1">
        <f>'Miami-Dolphins'!D4</f>
        <v>5</v>
      </c>
      <c r="E109" s="1">
        <f>'Miami-Dolphins'!E4</f>
        <v>17.5</v>
      </c>
      <c r="F109" s="1">
        <f>'Miami-Dolphins'!F4</f>
        <v>20.3</v>
      </c>
      <c r="G109" s="1">
        <f>'Miami-Dolphins'!G4</f>
        <v>42.8</v>
      </c>
      <c r="H109" s="1" t="str">
        <f>'Miami-Dolphins'!H4</f>
        <v>TB</v>
      </c>
      <c r="I109" s="1" t="str">
        <f>'Miami-Dolphins'!I4</f>
        <v>@LAC</v>
      </c>
      <c r="J109" s="1">
        <f>'Miami-Dolphins'!J4</f>
        <v>26</v>
      </c>
      <c r="K109" s="1" t="str">
        <f>'Miami-Dolphins'!K4</f>
        <v>NO</v>
      </c>
      <c r="L109" s="1" t="str">
        <f>'Miami-Dolphins'!L4</f>
        <v>TEN</v>
      </c>
      <c r="M109" s="1" t="str">
        <f>'Miami-Dolphins'!M4</f>
        <v>@ATL</v>
      </c>
      <c r="N109" s="1" t="str">
        <f>'Miami-Dolphins'!N4</f>
        <v>NYJ</v>
      </c>
      <c r="O109" s="1" t="str">
        <f>'Miami-Dolphins'!O4</f>
        <v>@BAL</v>
      </c>
      <c r="P109" s="1" t="str">
        <f>'Miami-Dolphins'!P4</f>
        <v>OAK</v>
      </c>
      <c r="Q109" s="1" t="str">
        <f>'Miami-Dolphins'!Q4</f>
        <v>@CAR</v>
      </c>
      <c r="R109" s="1" t="str">
        <f>'Miami-Dolphins'!R4</f>
        <v>BYE</v>
      </c>
      <c r="S109" s="1" t="str">
        <f>'Miami-Dolphins'!S4</f>
        <v>@NE</v>
      </c>
      <c r="T109" s="1" t="str">
        <f>'Miami-Dolphins'!T4</f>
        <v>DEN</v>
      </c>
      <c r="U109" s="1" t="str">
        <f>'Miami-Dolphins'!U4</f>
        <v>NE</v>
      </c>
      <c r="V109" s="1" t="str">
        <f>'Miami-Dolphins'!V4</f>
        <v>@BUF</v>
      </c>
      <c r="W109" s="1" t="str">
        <f>'Miami-Dolphins'!W4</f>
        <v>@KC</v>
      </c>
      <c r="X109" s="1" t="str">
        <f>'Miami-Dolphins'!X4</f>
        <v>BUF</v>
      </c>
      <c r="Y109" s="1">
        <f t="shared" si="24"/>
        <v>26</v>
      </c>
      <c r="Z109" s="1" t="e">
        <f t="shared" si="25"/>
        <v>#DIV/0!</v>
      </c>
      <c r="AA109" s="1">
        <f t="shared" si="26"/>
        <v>26</v>
      </c>
      <c r="AB109" s="1">
        <f t="shared" si="27"/>
        <v>0</v>
      </c>
      <c r="AC109" s="1" t="e">
        <f t="shared" si="28"/>
        <v>#VALUE!</v>
      </c>
      <c r="AD109" s="1" t="e">
        <f t="shared" si="31"/>
        <v>#VALUE!</v>
      </c>
      <c r="AE109" s="1">
        <f t="shared" si="29"/>
        <v>1</v>
      </c>
      <c r="AF109">
        <f t="shared" si="30"/>
        <v>0</v>
      </c>
    </row>
    <row r="110" spans="1:32">
      <c r="A110" s="1" t="str">
        <f>'Miami-Dolphins'!A5</f>
        <v>MIA- v</v>
      </c>
      <c r="B110" s="1">
        <f>'Miami-Dolphins'!B5</f>
        <v>0</v>
      </c>
      <c r="C110" s="1">
        <f>'Miami-Dolphins'!C5</f>
        <v>0</v>
      </c>
      <c r="D110" s="1">
        <f>'Miami-Dolphins'!D5</f>
        <v>-5</v>
      </c>
      <c r="E110" s="1">
        <f>'Miami-Dolphins'!E5</f>
        <v>-17.5</v>
      </c>
      <c r="F110" s="1">
        <f>'Miami-Dolphins'!F5</f>
        <v>-20.3</v>
      </c>
      <c r="G110" s="1">
        <f>'Miami-Dolphins'!G5</f>
        <v>-42.8</v>
      </c>
      <c r="H110" s="1" t="e">
        <f>'Miami-Dolphins'!H5</f>
        <v>#VALUE!</v>
      </c>
      <c r="I110" s="1" t="e">
        <f>'Miami-Dolphins'!I5</f>
        <v>#VALUE!</v>
      </c>
      <c r="J110" s="1" t="e">
        <f>'Miami-Dolphins'!J5</f>
        <v>#VALUE!</v>
      </c>
      <c r="K110" s="1" t="e">
        <f>'Miami-Dolphins'!K5</f>
        <v>#VALUE!</v>
      </c>
      <c r="L110" s="1" t="e">
        <f>'Miami-Dolphins'!L5</f>
        <v>#VALUE!</v>
      </c>
      <c r="M110" s="1" t="e">
        <f>'Miami-Dolphins'!M5</f>
        <v>#VALUE!</v>
      </c>
      <c r="N110" s="1" t="e">
        <f>'Miami-Dolphins'!N5</f>
        <v>#VALUE!</v>
      </c>
      <c r="O110" s="1" t="e">
        <f>'Miami-Dolphins'!O5</f>
        <v>#VALUE!</v>
      </c>
      <c r="P110" s="1" t="e">
        <f>'Miami-Dolphins'!P5</f>
        <v>#VALUE!</v>
      </c>
      <c r="Q110" s="1" t="e">
        <f>'Miami-Dolphins'!Q5</f>
        <v>#VALUE!</v>
      </c>
      <c r="R110" s="1" t="e">
        <f>'Miami-Dolphins'!R5</f>
        <v>#VALUE!</v>
      </c>
      <c r="S110" s="1" t="e">
        <f>'Miami-Dolphins'!S5</f>
        <v>#VALUE!</v>
      </c>
      <c r="T110" s="1" t="e">
        <f>'Miami-Dolphins'!T5</f>
        <v>#VALUE!</v>
      </c>
      <c r="U110" s="1" t="e">
        <f>'Miami-Dolphins'!U5</f>
        <v>#VALUE!</v>
      </c>
      <c r="V110" s="1" t="e">
        <f>'Miami-Dolphins'!V5</f>
        <v>#VALUE!</v>
      </c>
      <c r="W110" s="1" t="e">
        <f>'Miami-Dolphins'!W5</f>
        <v>#VALUE!</v>
      </c>
      <c r="X110" s="1" t="e">
        <f>'Miami-Dolphins'!X5</f>
        <v>#VALUE!</v>
      </c>
      <c r="Y110" s="1" t="e">
        <f t="shared" si="24"/>
        <v>#VALUE!</v>
      </c>
      <c r="Z110" s="1" t="e">
        <f t="shared" si="25"/>
        <v>#VALUE!</v>
      </c>
      <c r="AA110" s="1" t="e">
        <f t="shared" si="26"/>
        <v>#VALUE!</v>
      </c>
      <c r="AB110" s="1" t="e">
        <f t="shared" si="27"/>
        <v>#VALUE!</v>
      </c>
      <c r="AC110" s="1" t="e">
        <f t="shared" si="28"/>
        <v>#VALUE!</v>
      </c>
      <c r="AD110" s="1" t="e">
        <f t="shared" si="31"/>
        <v>#VALUE!</v>
      </c>
      <c r="AE110" s="1">
        <f t="shared" si="29"/>
        <v>0</v>
      </c>
      <c r="AF110" t="e">
        <f t="shared" si="30"/>
        <v>#VALUE!</v>
      </c>
    </row>
    <row r="111" spans="1:32">
      <c r="A111" s="1" t="str">
        <f>'Miami-Dolphins'!A6</f>
        <v>MIA</v>
      </c>
      <c r="B111" s="1">
        <f>'Miami-Dolphins'!B6</f>
        <v>0</v>
      </c>
      <c r="C111" s="1">
        <f>'Miami-Dolphins'!C6</f>
        <v>1</v>
      </c>
      <c r="D111" s="1">
        <f>'Miami-Dolphins'!D6</f>
        <v>-2.5</v>
      </c>
      <c r="E111" s="1">
        <f>'Miami-Dolphins'!E6</f>
        <v>3.5</v>
      </c>
      <c r="F111" s="1">
        <f>'Miami-Dolphins'!F6</f>
        <v>3.5</v>
      </c>
      <c r="G111" s="1">
        <f>'Miami-Dolphins'!G6</f>
        <v>5.5</v>
      </c>
      <c r="H111" s="1">
        <f>'Miami-Dolphins'!H6</f>
        <v>2.5</v>
      </c>
      <c r="I111" s="1">
        <f>'Miami-Dolphins'!I6</f>
        <v>3.5</v>
      </c>
      <c r="J111" s="1" t="str">
        <f>'Miami-Dolphins'!J6</f>
        <v>@NYJ</v>
      </c>
      <c r="K111" s="1" t="str">
        <f>'Miami-Dolphins'!K6</f>
        <v>NO</v>
      </c>
      <c r="L111" s="1" t="str">
        <f>'Miami-Dolphins'!L6</f>
        <v>TEN</v>
      </c>
      <c r="M111" s="1" t="str">
        <f>'Miami-Dolphins'!M6</f>
        <v>@ATL</v>
      </c>
      <c r="N111" s="1" t="str">
        <f>'Miami-Dolphins'!N6</f>
        <v>NYJ</v>
      </c>
      <c r="O111" s="1" t="str">
        <f>'Miami-Dolphins'!O6</f>
        <v>@BAL</v>
      </c>
      <c r="P111" s="1" t="str">
        <f>'Miami-Dolphins'!P6</f>
        <v>OAK</v>
      </c>
      <c r="Q111" s="1" t="str">
        <f>'Miami-Dolphins'!Q6</f>
        <v>@CAR</v>
      </c>
      <c r="R111" s="1" t="str">
        <f>'Miami-Dolphins'!R6</f>
        <v>BYE</v>
      </c>
      <c r="S111" s="1" t="str">
        <f>'Miami-Dolphins'!S6</f>
        <v>@NE</v>
      </c>
      <c r="T111" s="1" t="str">
        <f>'Miami-Dolphins'!T6</f>
        <v>DEN</v>
      </c>
      <c r="U111" s="1" t="str">
        <f>'Miami-Dolphins'!U6</f>
        <v>NE</v>
      </c>
      <c r="V111" s="1" t="str">
        <f>'Miami-Dolphins'!V6</f>
        <v>@BUF</v>
      </c>
      <c r="W111" s="1" t="str">
        <f>'Miami-Dolphins'!W6</f>
        <v>@KC</v>
      </c>
      <c r="X111" s="1" t="str">
        <f>'Miami-Dolphins'!X6</f>
        <v>BUF</v>
      </c>
      <c r="Y111" s="1">
        <f t="shared" si="24"/>
        <v>6</v>
      </c>
      <c r="Z111" s="1">
        <f t="shared" si="25"/>
        <v>0.70710678118654757</v>
      </c>
      <c r="AA111" s="1">
        <f t="shared" si="26"/>
        <v>3</v>
      </c>
      <c r="AB111" s="1">
        <f t="shared" si="27"/>
        <v>0.5</v>
      </c>
      <c r="AC111" s="1" t="e">
        <f t="shared" si="28"/>
        <v>#VALUE!</v>
      </c>
      <c r="AD111" s="1" t="e">
        <f t="shared" si="31"/>
        <v>#VALUE!</v>
      </c>
      <c r="AE111" s="1">
        <f t="shared" si="29"/>
        <v>2</v>
      </c>
      <c r="AF111">
        <f t="shared" si="30"/>
        <v>0.5</v>
      </c>
    </row>
    <row r="112" spans="1:32">
      <c r="A112" s="1" t="str">
        <f>'Detroit-Tigers'!A2</f>
        <v>DET</v>
      </c>
      <c r="B112" s="1">
        <f>'Detroit-Tigers'!B2</f>
        <v>0</v>
      </c>
      <c r="C112" s="1">
        <f>'Detroit-Tigers'!C2</f>
        <v>0</v>
      </c>
      <c r="D112" s="1">
        <f>'Detroit-Tigers'!D2</f>
        <v>0</v>
      </c>
      <c r="E112" s="1">
        <f>'Detroit-Tigers'!E2</f>
        <v>0</v>
      </c>
      <c r="F112" s="1">
        <f>'Detroit-Tigers'!F2</f>
        <v>0</v>
      </c>
      <c r="G112" s="1">
        <f>'Detroit-Tigers'!G2</f>
        <v>0</v>
      </c>
      <c r="H112" s="1">
        <f>'Detroit-Tigers'!H2</f>
        <v>35</v>
      </c>
      <c r="I112" s="1">
        <f>'Detroit-Tigers'!I2</f>
        <v>24</v>
      </c>
      <c r="J112" s="1" t="str">
        <f>'Detroit-Tigers'!J2</f>
        <v>ATL</v>
      </c>
      <c r="K112" s="1" t="str">
        <f>'Detroit-Tigers'!K2</f>
        <v>@MIN</v>
      </c>
      <c r="L112" s="1" t="str">
        <f>'Detroit-Tigers'!L2</f>
        <v>CAR</v>
      </c>
      <c r="M112" s="1" t="str">
        <f>'Detroit-Tigers'!M2</f>
        <v>@NO</v>
      </c>
      <c r="N112" s="1" t="str">
        <f>'Detroit-Tigers'!N2</f>
        <v>BYE</v>
      </c>
      <c r="O112" s="1" t="str">
        <f>'Detroit-Tigers'!O2</f>
        <v>PIT</v>
      </c>
      <c r="P112" s="1" t="str">
        <f>'Detroit-Tigers'!P2</f>
        <v>@GB</v>
      </c>
      <c r="Q112" s="1" t="str">
        <f>'Detroit-Tigers'!Q2</f>
        <v>CLE</v>
      </c>
      <c r="R112" s="1" t="str">
        <f>'Detroit-Tigers'!R2</f>
        <v>@CHI</v>
      </c>
      <c r="S112" s="1" t="str">
        <f>'Detroit-Tigers'!S2</f>
        <v>MIN</v>
      </c>
      <c r="T112" s="1" t="str">
        <f>'Detroit-Tigers'!T2</f>
        <v>@BAL</v>
      </c>
      <c r="U112" s="1" t="str">
        <f>'Detroit-Tigers'!U2</f>
        <v>@TB</v>
      </c>
      <c r="V112" s="1" t="str">
        <f>'Detroit-Tigers'!V2</f>
        <v>CHI</v>
      </c>
      <c r="W112" s="1" t="str">
        <f>'Detroit-Tigers'!W2</f>
        <v>@CIN</v>
      </c>
      <c r="X112" s="1" t="str">
        <f>'Detroit-Tigers'!X2</f>
        <v>GB</v>
      </c>
      <c r="Y112" s="1">
        <f t="shared" si="24"/>
        <v>59</v>
      </c>
      <c r="Z112" s="1">
        <f t="shared" si="25"/>
        <v>7.7781745930520225</v>
      </c>
      <c r="AA112" s="1">
        <f t="shared" si="26"/>
        <v>29.5</v>
      </c>
      <c r="AB112" s="1">
        <f t="shared" si="27"/>
        <v>5.5</v>
      </c>
      <c r="AC112" s="1" t="e">
        <f t="shared" si="28"/>
        <v>#VALUE!</v>
      </c>
      <c r="AD112" s="1" t="e">
        <f t="shared" si="31"/>
        <v>#VALUE!</v>
      </c>
      <c r="AE112" s="1">
        <f t="shared" si="29"/>
        <v>2</v>
      </c>
      <c r="AF112">
        <f t="shared" si="30"/>
        <v>5.5</v>
      </c>
    </row>
    <row r="113" spans="1:32">
      <c r="A113" s="1" t="str">
        <f>'Detroit-Tigers'!A3</f>
        <v>DET</v>
      </c>
      <c r="B113" s="1">
        <f>'Detroit-Tigers'!B3</f>
        <v>0</v>
      </c>
      <c r="C113" s="1">
        <f>'Detroit-Tigers'!C3</f>
        <v>0</v>
      </c>
      <c r="D113" s="1">
        <f>'Detroit-Tigers'!D3</f>
        <v>0</v>
      </c>
      <c r="E113" s="1">
        <f>'Detroit-Tigers'!E3</f>
        <v>0</v>
      </c>
      <c r="F113" s="1">
        <f>'Detroit-Tigers'!F3</f>
        <v>0</v>
      </c>
      <c r="G113" s="1">
        <f>'Detroit-Tigers'!G3</f>
        <v>0</v>
      </c>
      <c r="H113" s="1">
        <f>'Detroit-Tigers'!H3</f>
        <v>23</v>
      </c>
      <c r="I113" s="1">
        <f>'Detroit-Tigers'!I3</f>
        <v>10</v>
      </c>
      <c r="J113" s="1" t="str">
        <f>'Detroit-Tigers'!J3</f>
        <v>ATL</v>
      </c>
      <c r="K113" s="1" t="str">
        <f>'Detroit-Tigers'!K3</f>
        <v>@MIN</v>
      </c>
      <c r="L113" s="1" t="str">
        <f>'Detroit-Tigers'!L3</f>
        <v>CAR</v>
      </c>
      <c r="M113" s="1" t="str">
        <f>'Detroit-Tigers'!M3</f>
        <v>@NO</v>
      </c>
      <c r="N113" s="1" t="str">
        <f>'Detroit-Tigers'!N3</f>
        <v>BYE</v>
      </c>
      <c r="O113" s="1" t="str">
        <f>'Detroit-Tigers'!O3</f>
        <v>PIT</v>
      </c>
      <c r="P113" s="1" t="str">
        <f>'Detroit-Tigers'!P3</f>
        <v>@GB</v>
      </c>
      <c r="Q113" s="1" t="str">
        <f>'Detroit-Tigers'!Q3</f>
        <v>CLE</v>
      </c>
      <c r="R113" s="1" t="str">
        <f>'Detroit-Tigers'!R3</f>
        <v>@CHI</v>
      </c>
      <c r="S113" s="1" t="str">
        <f>'Detroit-Tigers'!S3</f>
        <v>MIN</v>
      </c>
      <c r="T113" s="1" t="str">
        <f>'Detroit-Tigers'!T3</f>
        <v>@BAL</v>
      </c>
      <c r="U113" s="1" t="str">
        <f>'Detroit-Tigers'!U3</f>
        <v>@TB</v>
      </c>
      <c r="V113" s="1" t="str">
        <f>'Detroit-Tigers'!V3</f>
        <v>CHI</v>
      </c>
      <c r="W113" s="1" t="str">
        <f>'Detroit-Tigers'!W3</f>
        <v>@CIN</v>
      </c>
      <c r="X113" s="1" t="str">
        <f>'Detroit-Tigers'!X3</f>
        <v>GB</v>
      </c>
      <c r="Y113" s="1">
        <f t="shared" si="24"/>
        <v>33</v>
      </c>
      <c r="Z113" s="1">
        <f t="shared" si="25"/>
        <v>9.1923881554251174</v>
      </c>
      <c r="AA113" s="1">
        <f t="shared" si="26"/>
        <v>16.5</v>
      </c>
      <c r="AB113" s="1">
        <f t="shared" si="27"/>
        <v>6.5</v>
      </c>
      <c r="AC113" s="1" t="e">
        <f t="shared" si="28"/>
        <v>#VALUE!</v>
      </c>
      <c r="AD113" s="1" t="e">
        <f t="shared" si="31"/>
        <v>#VALUE!</v>
      </c>
      <c r="AE113" s="1">
        <f t="shared" si="29"/>
        <v>2</v>
      </c>
      <c r="AF113">
        <f t="shared" si="30"/>
        <v>6.5</v>
      </c>
    </row>
    <row r="114" spans="1:32">
      <c r="A114" s="1" t="str">
        <f>'Detroit-Tigers'!A4</f>
        <v>DET</v>
      </c>
      <c r="B114" s="1">
        <f>'Detroit-Tigers'!B4</f>
        <v>0</v>
      </c>
      <c r="C114" s="1">
        <f>'Detroit-Tigers'!C4</f>
        <v>0</v>
      </c>
      <c r="D114" s="1">
        <f>'Detroit-Tigers'!D4</f>
        <v>0</v>
      </c>
      <c r="E114" s="1">
        <f>'Detroit-Tigers'!E4</f>
        <v>0</v>
      </c>
      <c r="F114" s="1">
        <f>'Detroit-Tigers'!F4</f>
        <v>0</v>
      </c>
      <c r="G114" s="1">
        <f>'Detroit-Tigers'!G4</f>
        <v>0</v>
      </c>
      <c r="H114" s="1" t="str">
        <f>'Detroit-Tigers'!H4</f>
        <v>ARI</v>
      </c>
      <c r="I114" s="1" t="str">
        <f>'Detroit-Tigers'!I4</f>
        <v>@NYG</v>
      </c>
      <c r="J114" s="1">
        <f>'Detroit-Tigers'!J4</f>
        <v>24.8</v>
      </c>
      <c r="K114" s="1" t="str">
        <f>'Detroit-Tigers'!K4</f>
        <v>@MIN</v>
      </c>
      <c r="L114" s="1" t="str">
        <f>'Detroit-Tigers'!L4</f>
        <v>CAR</v>
      </c>
      <c r="M114" s="1" t="str">
        <f>'Detroit-Tigers'!M4</f>
        <v>@NO</v>
      </c>
      <c r="N114" s="1" t="str">
        <f>'Detroit-Tigers'!N4</f>
        <v>BYE</v>
      </c>
      <c r="O114" s="1" t="str">
        <f>'Detroit-Tigers'!O4</f>
        <v>PIT</v>
      </c>
      <c r="P114" s="1" t="str">
        <f>'Detroit-Tigers'!P4</f>
        <v>@GB</v>
      </c>
      <c r="Q114" s="1" t="str">
        <f>'Detroit-Tigers'!Q4</f>
        <v>CLE</v>
      </c>
      <c r="R114" s="1" t="str">
        <f>'Detroit-Tigers'!R4</f>
        <v>@CHI</v>
      </c>
      <c r="S114" s="1" t="str">
        <f>'Detroit-Tigers'!S4</f>
        <v>MIN</v>
      </c>
      <c r="T114" s="1" t="str">
        <f>'Detroit-Tigers'!T4</f>
        <v>@BAL</v>
      </c>
      <c r="U114" s="1" t="str">
        <f>'Detroit-Tigers'!U4</f>
        <v>@TB</v>
      </c>
      <c r="V114" s="1" t="str">
        <f>'Detroit-Tigers'!V4</f>
        <v>CHI</v>
      </c>
      <c r="W114" s="1" t="str">
        <f>'Detroit-Tigers'!W4</f>
        <v>@CIN</v>
      </c>
      <c r="X114" s="1" t="str">
        <f>'Detroit-Tigers'!X4</f>
        <v>GB</v>
      </c>
      <c r="Y114" s="1">
        <f t="shared" si="24"/>
        <v>24.8</v>
      </c>
      <c r="Z114" s="1" t="e">
        <f t="shared" si="25"/>
        <v>#DIV/0!</v>
      </c>
      <c r="AA114" s="1">
        <f t="shared" si="26"/>
        <v>24.8</v>
      </c>
      <c r="AB114" s="1">
        <f t="shared" si="27"/>
        <v>0</v>
      </c>
      <c r="AC114" s="1" t="e">
        <f t="shared" si="28"/>
        <v>#VALUE!</v>
      </c>
      <c r="AD114" s="1" t="e">
        <f t="shared" si="31"/>
        <v>#VALUE!</v>
      </c>
      <c r="AE114" s="1">
        <f t="shared" si="29"/>
        <v>1</v>
      </c>
      <c r="AF114">
        <f t="shared" si="30"/>
        <v>0</v>
      </c>
    </row>
    <row r="115" spans="1:32">
      <c r="A115" s="1" t="str">
        <f>'Detroit-Tigers'!A5</f>
        <v>DET-V</v>
      </c>
      <c r="B115" s="1">
        <f>'Detroit-Tigers'!B5</f>
        <v>0</v>
      </c>
      <c r="C115" s="1">
        <f>'Detroit-Tigers'!C5</f>
        <v>0</v>
      </c>
      <c r="D115" s="1">
        <f>'Detroit-Tigers'!D5</f>
        <v>0</v>
      </c>
      <c r="E115" s="1">
        <f>'Detroit-Tigers'!E5</f>
        <v>0</v>
      </c>
      <c r="F115" s="1">
        <f>'Detroit-Tigers'!F5</f>
        <v>0</v>
      </c>
      <c r="G115" s="1">
        <f>'Detroit-Tigers'!G5</f>
        <v>0</v>
      </c>
      <c r="H115" s="1" t="e">
        <f>'Detroit-Tigers'!H5</f>
        <v>#VALUE!</v>
      </c>
      <c r="I115" s="1" t="e">
        <f>'Detroit-Tigers'!I5</f>
        <v>#VALUE!</v>
      </c>
      <c r="J115" s="1" t="e">
        <f>'Detroit-Tigers'!J5</f>
        <v>#VALUE!</v>
      </c>
      <c r="K115" s="1" t="e">
        <f>'Detroit-Tigers'!K5</f>
        <v>#VALUE!</v>
      </c>
      <c r="L115" s="1" t="e">
        <f>'Detroit-Tigers'!L5</f>
        <v>#VALUE!</v>
      </c>
      <c r="M115" s="1" t="e">
        <f>'Detroit-Tigers'!M5</f>
        <v>#VALUE!</v>
      </c>
      <c r="N115" s="1" t="e">
        <f>'Detroit-Tigers'!N5</f>
        <v>#VALUE!</v>
      </c>
      <c r="O115" s="1" t="e">
        <f>'Detroit-Tigers'!O5</f>
        <v>#VALUE!</v>
      </c>
      <c r="P115" s="1" t="e">
        <f>'Detroit-Tigers'!P5</f>
        <v>#VALUE!</v>
      </c>
      <c r="Q115" s="1" t="e">
        <f>'Detroit-Tigers'!Q5</f>
        <v>#VALUE!</v>
      </c>
      <c r="R115" s="1" t="e">
        <f>'Detroit-Tigers'!R5</f>
        <v>#VALUE!</v>
      </c>
      <c r="S115" s="1" t="e">
        <f>'Detroit-Tigers'!S5</f>
        <v>#VALUE!</v>
      </c>
      <c r="T115" s="1" t="e">
        <f>'Detroit-Tigers'!T5</f>
        <v>#VALUE!</v>
      </c>
      <c r="U115" s="1" t="e">
        <f>'Detroit-Tigers'!U5</f>
        <v>#VALUE!</v>
      </c>
      <c r="V115" s="1" t="e">
        <f>'Detroit-Tigers'!V5</f>
        <v>#VALUE!</v>
      </c>
      <c r="W115" s="1" t="e">
        <f>'Detroit-Tigers'!W5</f>
        <v>#VALUE!</v>
      </c>
      <c r="X115" s="1" t="e">
        <f>'Detroit-Tigers'!X5</f>
        <v>#VALUE!</v>
      </c>
      <c r="Y115" s="1" t="e">
        <f t="shared" si="24"/>
        <v>#VALUE!</v>
      </c>
      <c r="Z115" s="1" t="e">
        <f t="shared" si="25"/>
        <v>#VALUE!</v>
      </c>
      <c r="AA115" s="1" t="e">
        <f t="shared" si="26"/>
        <v>#VALUE!</v>
      </c>
      <c r="AB115" s="1" t="e">
        <f t="shared" si="27"/>
        <v>#VALUE!</v>
      </c>
      <c r="AC115" s="1" t="e">
        <f t="shared" si="28"/>
        <v>#VALUE!</v>
      </c>
      <c r="AD115" s="1" t="e">
        <f t="shared" si="31"/>
        <v>#VALUE!</v>
      </c>
      <c r="AE115" s="1">
        <f t="shared" si="29"/>
        <v>0</v>
      </c>
      <c r="AF115" t="e">
        <f t="shared" si="30"/>
        <v>#VALUE!</v>
      </c>
    </row>
    <row r="116" spans="1:32">
      <c r="A116" s="1" t="str">
        <f>'Detroit-Tigers'!A6</f>
        <v>DET</v>
      </c>
      <c r="B116" s="1">
        <f>'Detroit-Tigers'!B6</f>
        <v>0</v>
      </c>
      <c r="C116" s="1">
        <f>'Detroit-Tigers'!C6</f>
        <v>0</v>
      </c>
      <c r="D116" s="1">
        <f>'Detroit-Tigers'!D6</f>
        <v>0</v>
      </c>
      <c r="E116" s="1">
        <f>'Detroit-Tigers'!E6</f>
        <v>0</v>
      </c>
      <c r="F116" s="1">
        <f>'Detroit-Tigers'!F6</f>
        <v>0</v>
      </c>
      <c r="G116" s="1">
        <f>'Detroit-Tigers'!G6</f>
        <v>0</v>
      </c>
      <c r="H116" s="1">
        <f>'Detroit-Tigers'!H6</f>
        <v>1.5</v>
      </c>
      <c r="I116" s="1">
        <f>'Detroit-Tigers'!I6</f>
        <v>3</v>
      </c>
      <c r="J116" s="1" t="str">
        <f>'Detroit-Tigers'!J6</f>
        <v>ATL</v>
      </c>
      <c r="K116" s="1" t="str">
        <f>'Detroit-Tigers'!K6</f>
        <v>@MIN</v>
      </c>
      <c r="L116" s="1" t="str">
        <f>'Detroit-Tigers'!L6</f>
        <v>CAR</v>
      </c>
      <c r="M116" s="1" t="str">
        <f>'Detroit-Tigers'!M6</f>
        <v>@NO</v>
      </c>
      <c r="N116" s="1" t="str">
        <f>'Detroit-Tigers'!N6</f>
        <v>BYE</v>
      </c>
      <c r="O116" s="1" t="str">
        <f>'Detroit-Tigers'!O6</f>
        <v>PIT</v>
      </c>
      <c r="P116" s="1" t="str">
        <f>'Detroit-Tigers'!P6</f>
        <v>@GB</v>
      </c>
      <c r="Q116" s="1" t="str">
        <f>'Detroit-Tigers'!Q6</f>
        <v>CLE</v>
      </c>
      <c r="R116" s="1" t="str">
        <f>'Detroit-Tigers'!R6</f>
        <v>@CHI</v>
      </c>
      <c r="S116" s="1" t="str">
        <f>'Detroit-Tigers'!S6</f>
        <v>MIN</v>
      </c>
      <c r="T116" s="1" t="str">
        <f>'Detroit-Tigers'!T6</f>
        <v>@BAL</v>
      </c>
      <c r="U116" s="1" t="str">
        <f>'Detroit-Tigers'!U6</f>
        <v>@TB</v>
      </c>
      <c r="V116" s="1" t="str">
        <f>'Detroit-Tigers'!V6</f>
        <v>CHI</v>
      </c>
      <c r="W116" s="1" t="str">
        <f>'Detroit-Tigers'!W6</f>
        <v>@CIN</v>
      </c>
      <c r="X116" s="1" t="str">
        <f>'Detroit-Tigers'!X6</f>
        <v>GB</v>
      </c>
      <c r="Y116" s="1">
        <f t="shared" si="24"/>
        <v>4.5</v>
      </c>
      <c r="Z116" s="1">
        <f t="shared" si="25"/>
        <v>1.0606601717798212</v>
      </c>
      <c r="AA116" s="1">
        <f t="shared" si="26"/>
        <v>2.25</v>
      </c>
      <c r="AB116" s="1">
        <f t="shared" si="27"/>
        <v>0.75</v>
      </c>
      <c r="AC116" s="1" t="e">
        <f t="shared" si="28"/>
        <v>#VALUE!</v>
      </c>
      <c r="AD116" s="1" t="e">
        <f t="shared" si="31"/>
        <v>#VALUE!</v>
      </c>
      <c r="AE116" s="1">
        <f t="shared" si="29"/>
        <v>2</v>
      </c>
      <c r="AF116">
        <f t="shared" si="30"/>
        <v>0.75</v>
      </c>
    </row>
    <row r="117" spans="1:32">
      <c r="A117" s="1" t="str">
        <f>'Chicago-Bears'!A2</f>
        <v>CHI</v>
      </c>
      <c r="B117" s="1">
        <f>'Chicago-Bears'!B2</f>
        <v>0</v>
      </c>
      <c r="C117" s="1">
        <f>'Chicago-Bears'!C2</f>
        <v>0</v>
      </c>
      <c r="D117" s="1">
        <f>'Chicago-Bears'!D2</f>
        <v>0</v>
      </c>
      <c r="E117" s="1">
        <f>'Chicago-Bears'!E2</f>
        <v>0</v>
      </c>
      <c r="F117" s="1">
        <f>'Chicago-Bears'!F2</f>
        <v>0</v>
      </c>
      <c r="G117" s="1">
        <f>'Chicago-Bears'!G2</f>
        <v>0</v>
      </c>
      <c r="H117" s="1">
        <f>'Chicago-Bears'!H2</f>
        <v>17</v>
      </c>
      <c r="I117" s="1">
        <f>'Chicago-Bears'!I2</f>
        <v>7</v>
      </c>
      <c r="J117" s="1" t="str">
        <f>'Chicago-Bears'!J2</f>
        <v>PIT</v>
      </c>
      <c r="K117" s="1" t="str">
        <f>'Chicago-Bears'!K2</f>
        <v>@GB</v>
      </c>
      <c r="L117" s="1" t="str">
        <f>'Chicago-Bears'!L2</f>
        <v>MIN</v>
      </c>
      <c r="M117" s="1" t="str">
        <f>'Chicago-Bears'!M2</f>
        <v>@BAL</v>
      </c>
      <c r="N117" s="1" t="str">
        <f>'Chicago-Bears'!N2</f>
        <v>CAR</v>
      </c>
      <c r="O117" s="1" t="str">
        <f>'Chicago-Bears'!O2</f>
        <v>@NO</v>
      </c>
      <c r="P117" s="1" t="str">
        <f>'Chicago-Bears'!P2</f>
        <v>BYE</v>
      </c>
      <c r="Q117" s="1" t="str">
        <f>'Chicago-Bears'!Q2</f>
        <v>GB</v>
      </c>
      <c r="R117" s="1" t="str">
        <f>'Chicago-Bears'!R2</f>
        <v>DET</v>
      </c>
      <c r="S117" s="1" t="str">
        <f>'Chicago-Bears'!S2</f>
        <v>@PHI</v>
      </c>
      <c r="T117" s="1" t="str">
        <f>'Chicago-Bears'!T2</f>
        <v>SF</v>
      </c>
      <c r="U117" s="1" t="str">
        <f>'Chicago-Bears'!U2</f>
        <v>@CIN</v>
      </c>
      <c r="V117" s="1" t="str">
        <f>'Chicago-Bears'!V2</f>
        <v>@DET</v>
      </c>
      <c r="W117" s="1" t="str">
        <f>'Chicago-Bears'!W2</f>
        <v>CLE</v>
      </c>
      <c r="X117" s="1" t="str">
        <f>'Chicago-Bears'!X2</f>
        <v>@MIN</v>
      </c>
      <c r="Y117" s="1">
        <f t="shared" si="24"/>
        <v>24</v>
      </c>
      <c r="Z117" s="1">
        <f t="shared" si="25"/>
        <v>7.0710678118654755</v>
      </c>
      <c r="AA117" s="1">
        <f t="shared" si="26"/>
        <v>12</v>
      </c>
      <c r="AB117" s="1">
        <f t="shared" si="27"/>
        <v>5</v>
      </c>
      <c r="AC117" s="1" t="e">
        <f t="shared" si="28"/>
        <v>#VALUE!</v>
      </c>
      <c r="AD117" s="1" t="e">
        <f t="shared" si="31"/>
        <v>#VALUE!</v>
      </c>
      <c r="AE117" s="1">
        <f t="shared" si="29"/>
        <v>2</v>
      </c>
      <c r="AF117">
        <f t="shared" si="30"/>
        <v>5</v>
      </c>
    </row>
    <row r="118" spans="1:32">
      <c r="A118" s="1" t="str">
        <f>'Chicago-Bears'!A3</f>
        <v>CHI</v>
      </c>
      <c r="B118" s="1">
        <f>'Chicago-Bears'!B3</f>
        <v>0</v>
      </c>
      <c r="C118" s="1">
        <f>'Chicago-Bears'!C3</f>
        <v>0</v>
      </c>
      <c r="D118" s="1">
        <f>'Chicago-Bears'!D3</f>
        <v>0</v>
      </c>
      <c r="E118" s="1">
        <f>'Chicago-Bears'!E3</f>
        <v>0</v>
      </c>
      <c r="F118" s="1">
        <f>'Chicago-Bears'!F3</f>
        <v>0</v>
      </c>
      <c r="G118" s="1">
        <f>'Chicago-Bears'!G3</f>
        <v>0</v>
      </c>
      <c r="H118" s="1">
        <f>'Chicago-Bears'!H3</f>
        <v>23</v>
      </c>
      <c r="I118" s="1">
        <f>'Chicago-Bears'!I3</f>
        <v>29</v>
      </c>
      <c r="J118" s="1" t="str">
        <f>'Chicago-Bears'!J3</f>
        <v>PIT</v>
      </c>
      <c r="K118" s="1" t="str">
        <f>'Chicago-Bears'!K3</f>
        <v>@GB</v>
      </c>
      <c r="L118" s="1" t="str">
        <f>'Chicago-Bears'!L3</f>
        <v>MIN</v>
      </c>
      <c r="M118" s="1" t="str">
        <f>'Chicago-Bears'!M3</f>
        <v>@BAL</v>
      </c>
      <c r="N118" s="1" t="str">
        <f>'Chicago-Bears'!N3</f>
        <v>CAR</v>
      </c>
      <c r="O118" s="1" t="str">
        <f>'Chicago-Bears'!O3</f>
        <v>@NO</v>
      </c>
      <c r="P118" s="1" t="str">
        <f>'Chicago-Bears'!P3</f>
        <v>BYE</v>
      </c>
      <c r="Q118" s="1" t="str">
        <f>'Chicago-Bears'!Q3</f>
        <v>GB</v>
      </c>
      <c r="R118" s="1" t="str">
        <f>'Chicago-Bears'!R3</f>
        <v>DET</v>
      </c>
      <c r="S118" s="1" t="str">
        <f>'Chicago-Bears'!S3</f>
        <v>@PHI</v>
      </c>
      <c r="T118" s="1" t="str">
        <f>'Chicago-Bears'!T3</f>
        <v>SF</v>
      </c>
      <c r="U118" s="1" t="str">
        <f>'Chicago-Bears'!U3</f>
        <v>@CIN</v>
      </c>
      <c r="V118" s="1" t="str">
        <f>'Chicago-Bears'!V3</f>
        <v>@DET</v>
      </c>
      <c r="W118" s="1" t="str">
        <f>'Chicago-Bears'!W3</f>
        <v>CLE</v>
      </c>
      <c r="X118" s="1" t="str">
        <f>'Chicago-Bears'!X3</f>
        <v>@MIN</v>
      </c>
      <c r="Y118" s="1">
        <f t="shared" si="24"/>
        <v>52</v>
      </c>
      <c r="Z118" s="1">
        <f t="shared" si="25"/>
        <v>4.2426406871192848</v>
      </c>
      <c r="AA118" s="1">
        <f t="shared" si="26"/>
        <v>26</v>
      </c>
      <c r="AB118" s="1">
        <f t="shared" si="27"/>
        <v>3</v>
      </c>
      <c r="AC118" s="1" t="e">
        <f t="shared" si="28"/>
        <v>#VALUE!</v>
      </c>
      <c r="AD118" s="1" t="e">
        <f t="shared" si="31"/>
        <v>#VALUE!</v>
      </c>
      <c r="AE118" s="1">
        <f t="shared" si="29"/>
        <v>2</v>
      </c>
      <c r="AF118">
        <f t="shared" si="30"/>
        <v>3</v>
      </c>
    </row>
    <row r="119" spans="1:32">
      <c r="A119" s="1" t="str">
        <f>'Chicago-Bears'!A4</f>
        <v>CHI</v>
      </c>
      <c r="B119" s="1">
        <f>'Chicago-Bears'!B4</f>
        <v>0</v>
      </c>
      <c r="C119" s="1">
        <f>'Chicago-Bears'!C4</f>
        <v>0</v>
      </c>
      <c r="D119" s="1">
        <f>'Chicago-Bears'!D4</f>
        <v>0</v>
      </c>
      <c r="E119" s="1">
        <f>'Chicago-Bears'!E4</f>
        <v>0</v>
      </c>
      <c r="F119" s="1">
        <f>'Chicago-Bears'!F4</f>
        <v>0</v>
      </c>
      <c r="G119" s="1">
        <f>'Chicago-Bears'!G4</f>
        <v>0</v>
      </c>
      <c r="H119" s="1" t="str">
        <f>'Chicago-Bears'!H4</f>
        <v>ATL</v>
      </c>
      <c r="I119" s="1" t="str">
        <f>'Chicago-Bears'!I4</f>
        <v>@TB</v>
      </c>
      <c r="J119" s="1">
        <f>'Chicago-Bears'!J4</f>
        <v>12.8</v>
      </c>
      <c r="K119" s="1" t="str">
        <f>'Chicago-Bears'!K4</f>
        <v>@GB</v>
      </c>
      <c r="L119" s="1" t="str">
        <f>'Chicago-Bears'!L4</f>
        <v>MIN</v>
      </c>
      <c r="M119" s="1" t="str">
        <f>'Chicago-Bears'!M4</f>
        <v>@BAL</v>
      </c>
      <c r="N119" s="1" t="str">
        <f>'Chicago-Bears'!N4</f>
        <v>CAR</v>
      </c>
      <c r="O119" s="1" t="str">
        <f>'Chicago-Bears'!O4</f>
        <v>@NO</v>
      </c>
      <c r="P119" s="1" t="str">
        <f>'Chicago-Bears'!P4</f>
        <v>BYE</v>
      </c>
      <c r="Q119" s="1" t="str">
        <f>'Chicago-Bears'!Q4</f>
        <v>GB</v>
      </c>
      <c r="R119" s="1" t="str">
        <f>'Chicago-Bears'!R4</f>
        <v>DET</v>
      </c>
      <c r="S119" s="1" t="str">
        <f>'Chicago-Bears'!S4</f>
        <v>@PHI</v>
      </c>
      <c r="T119" s="1" t="str">
        <f>'Chicago-Bears'!T4</f>
        <v>SF</v>
      </c>
      <c r="U119" s="1" t="str">
        <f>'Chicago-Bears'!U4</f>
        <v>@CIN</v>
      </c>
      <c r="V119" s="1" t="str">
        <f>'Chicago-Bears'!V4</f>
        <v>@DET</v>
      </c>
      <c r="W119" s="1" t="str">
        <f>'Chicago-Bears'!W4</f>
        <v>CLE</v>
      </c>
      <c r="X119" s="1" t="str">
        <f>'Chicago-Bears'!X4</f>
        <v>@MIN</v>
      </c>
      <c r="Y119" s="1">
        <f t="shared" si="24"/>
        <v>12.8</v>
      </c>
      <c r="Z119" s="1" t="e">
        <f t="shared" si="25"/>
        <v>#DIV/0!</v>
      </c>
      <c r="AA119" s="1">
        <f t="shared" si="26"/>
        <v>12.8</v>
      </c>
      <c r="AB119" s="1">
        <f t="shared" si="27"/>
        <v>0</v>
      </c>
      <c r="AC119" s="1" t="e">
        <f t="shared" si="28"/>
        <v>#VALUE!</v>
      </c>
      <c r="AD119" s="1" t="e">
        <f t="shared" si="31"/>
        <v>#VALUE!</v>
      </c>
      <c r="AE119" s="1">
        <f t="shared" si="29"/>
        <v>1</v>
      </c>
      <c r="AF119">
        <f t="shared" si="30"/>
        <v>0</v>
      </c>
    </row>
    <row r="120" spans="1:32">
      <c r="A120" s="1" t="str">
        <f>'Chicago-Bears'!A5</f>
        <v>CHI-v</v>
      </c>
      <c r="B120" s="1">
        <f>'Chicago-Bears'!B5</f>
        <v>0</v>
      </c>
      <c r="C120" s="1">
        <f>'Chicago-Bears'!C5</f>
        <v>0</v>
      </c>
      <c r="D120" s="1">
        <f>'Chicago-Bears'!D5</f>
        <v>0</v>
      </c>
      <c r="E120" s="1">
        <f>'Chicago-Bears'!E5</f>
        <v>0</v>
      </c>
      <c r="F120" s="1">
        <f>'Chicago-Bears'!F5</f>
        <v>0</v>
      </c>
      <c r="G120" s="1">
        <f>'Chicago-Bears'!G5</f>
        <v>0</v>
      </c>
      <c r="H120" s="1" t="e">
        <f>'Chicago-Bears'!H5</f>
        <v>#VALUE!</v>
      </c>
      <c r="I120" s="1" t="e">
        <f>'Chicago-Bears'!I5</f>
        <v>#VALUE!</v>
      </c>
      <c r="J120" s="1" t="e">
        <f>'Chicago-Bears'!J5</f>
        <v>#VALUE!</v>
      </c>
      <c r="K120" s="1" t="e">
        <f>'Chicago-Bears'!K5</f>
        <v>#VALUE!</v>
      </c>
      <c r="L120" s="1" t="e">
        <f>'Chicago-Bears'!L5</f>
        <v>#VALUE!</v>
      </c>
      <c r="M120" s="1" t="e">
        <f>'Chicago-Bears'!M5</f>
        <v>#VALUE!</v>
      </c>
      <c r="N120" s="1" t="e">
        <f>'Chicago-Bears'!N5</f>
        <v>#VALUE!</v>
      </c>
      <c r="O120" s="1" t="e">
        <f>'Chicago-Bears'!O5</f>
        <v>#VALUE!</v>
      </c>
      <c r="P120" s="1" t="e">
        <f>'Chicago-Bears'!P5</f>
        <v>#VALUE!</v>
      </c>
      <c r="Q120" s="1" t="e">
        <f>'Chicago-Bears'!Q5</f>
        <v>#VALUE!</v>
      </c>
      <c r="R120" s="1" t="e">
        <f>'Chicago-Bears'!R5</f>
        <v>#VALUE!</v>
      </c>
      <c r="S120" s="1" t="e">
        <f>'Chicago-Bears'!S5</f>
        <v>#VALUE!</v>
      </c>
      <c r="T120" s="1" t="e">
        <f>'Chicago-Bears'!T5</f>
        <v>#VALUE!</v>
      </c>
      <c r="U120" s="1" t="e">
        <f>'Chicago-Bears'!U5</f>
        <v>#VALUE!</v>
      </c>
      <c r="V120" s="1" t="e">
        <f>'Chicago-Bears'!V5</f>
        <v>#VALUE!</v>
      </c>
      <c r="W120" s="1" t="e">
        <f>'Chicago-Bears'!W5</f>
        <v>#VALUE!</v>
      </c>
      <c r="X120" s="1" t="e">
        <f>'Chicago-Bears'!X5</f>
        <v>#VALUE!</v>
      </c>
      <c r="Y120" s="1" t="e">
        <f t="shared" si="24"/>
        <v>#VALUE!</v>
      </c>
      <c r="Z120" s="1" t="e">
        <f t="shared" si="25"/>
        <v>#VALUE!</v>
      </c>
      <c r="AA120" s="1" t="e">
        <f t="shared" si="26"/>
        <v>#VALUE!</v>
      </c>
      <c r="AB120" s="1" t="e">
        <f t="shared" si="27"/>
        <v>#VALUE!</v>
      </c>
      <c r="AC120" s="1" t="e">
        <f t="shared" si="28"/>
        <v>#VALUE!</v>
      </c>
      <c r="AD120" s="1" t="e">
        <f t="shared" si="31"/>
        <v>#VALUE!</v>
      </c>
      <c r="AE120" s="1">
        <f t="shared" si="29"/>
        <v>0</v>
      </c>
      <c r="AF120" t="e">
        <f t="shared" si="30"/>
        <v>#VALUE!</v>
      </c>
    </row>
    <row r="121" spans="1:32">
      <c r="A121" s="1" t="str">
        <f>'Chicago-Bears'!A6</f>
        <v>CHI</v>
      </c>
      <c r="B121" s="1">
        <f>'Chicago-Bears'!B6</f>
        <v>0</v>
      </c>
      <c r="C121" s="1">
        <f>'Chicago-Bears'!C6</f>
        <v>0</v>
      </c>
      <c r="D121" s="1">
        <f>'Chicago-Bears'!D6</f>
        <v>0</v>
      </c>
      <c r="E121" s="1">
        <f>'Chicago-Bears'!E6</f>
        <v>0</v>
      </c>
      <c r="F121" s="1">
        <f>'Chicago-Bears'!F6</f>
        <v>0</v>
      </c>
      <c r="G121" s="1">
        <f>'Chicago-Bears'!G6</f>
        <v>0</v>
      </c>
      <c r="H121" s="1">
        <f>'Chicago-Bears'!H6</f>
        <v>7</v>
      </c>
      <c r="I121" s="1">
        <f>'Chicago-Bears'!I6</f>
        <v>7</v>
      </c>
      <c r="J121" s="1" t="str">
        <f>'Chicago-Bears'!J6</f>
        <v>PIT</v>
      </c>
      <c r="K121" s="1" t="str">
        <f>'Chicago-Bears'!K6</f>
        <v>@GB</v>
      </c>
      <c r="L121" s="1" t="str">
        <f>'Chicago-Bears'!L6</f>
        <v>MIN</v>
      </c>
      <c r="M121" s="1" t="str">
        <f>'Chicago-Bears'!M6</f>
        <v>@BAL</v>
      </c>
      <c r="N121" s="1" t="str">
        <f>'Chicago-Bears'!N6</f>
        <v>CAR</v>
      </c>
      <c r="O121" s="1" t="str">
        <f>'Chicago-Bears'!O6</f>
        <v>@NO</v>
      </c>
      <c r="P121" s="1" t="str">
        <f>'Chicago-Bears'!P6</f>
        <v>BYE</v>
      </c>
      <c r="Q121" s="1" t="str">
        <f>'Chicago-Bears'!Q6</f>
        <v>GB</v>
      </c>
      <c r="R121" s="1" t="str">
        <f>'Chicago-Bears'!R6</f>
        <v>DET</v>
      </c>
      <c r="S121" s="1" t="str">
        <f>'Chicago-Bears'!S6</f>
        <v>@PHI</v>
      </c>
      <c r="T121" s="1" t="str">
        <f>'Chicago-Bears'!T6</f>
        <v>SF</v>
      </c>
      <c r="U121" s="1" t="str">
        <f>'Chicago-Bears'!U6</f>
        <v>@CIN</v>
      </c>
      <c r="V121" s="1" t="str">
        <f>'Chicago-Bears'!V6</f>
        <v>@DET</v>
      </c>
      <c r="W121" s="1" t="str">
        <f>'Chicago-Bears'!W6</f>
        <v>CLE</v>
      </c>
      <c r="X121" s="1" t="str">
        <f>'Chicago-Bears'!X6</f>
        <v>@MIN</v>
      </c>
      <c r="Y121" s="1">
        <f t="shared" si="24"/>
        <v>14</v>
      </c>
      <c r="Z121" s="1">
        <f t="shared" si="25"/>
        <v>0</v>
      </c>
      <c r="AA121" s="1">
        <f t="shared" si="26"/>
        <v>7</v>
      </c>
      <c r="AB121" s="1">
        <f t="shared" si="27"/>
        <v>0</v>
      </c>
      <c r="AC121" s="1" t="e">
        <f t="shared" si="28"/>
        <v>#VALUE!</v>
      </c>
      <c r="AD121" s="1" t="e">
        <f t="shared" si="31"/>
        <v>#VALUE!</v>
      </c>
      <c r="AE121" s="1">
        <f t="shared" si="29"/>
        <v>2</v>
      </c>
      <c r="AF121">
        <f t="shared" si="30"/>
        <v>0</v>
      </c>
    </row>
    <row r="122" spans="1:32">
      <c r="A122" s="1" t="str">
        <f>'Atlanta-Falcons'!A2</f>
        <v>ATL</v>
      </c>
      <c r="B122" s="1">
        <f>'Atlanta-Falcons'!B2</f>
        <v>0</v>
      </c>
      <c r="C122" s="1">
        <f>'Atlanta-Falcons'!C2</f>
        <v>0</v>
      </c>
      <c r="D122" s="1">
        <f>'Atlanta-Falcons'!D2</f>
        <v>0</v>
      </c>
      <c r="E122" s="1">
        <f>'Atlanta-Falcons'!E2</f>
        <v>0</v>
      </c>
      <c r="F122" s="1">
        <f>'Atlanta-Falcons'!F2</f>
        <v>0</v>
      </c>
      <c r="G122" s="1">
        <f>'Atlanta-Falcons'!G2</f>
        <v>0</v>
      </c>
      <c r="H122" s="1">
        <f>'Atlanta-Falcons'!H2</f>
        <v>23</v>
      </c>
      <c r="I122" s="1">
        <f>'Atlanta-Falcons'!I2</f>
        <v>34</v>
      </c>
      <c r="J122" s="1" t="str">
        <f>'Atlanta-Falcons'!J2</f>
        <v>@DET</v>
      </c>
      <c r="K122" s="1" t="str">
        <f>'Atlanta-Falcons'!K2</f>
        <v>BUF</v>
      </c>
      <c r="L122" s="1" t="str">
        <f>'Atlanta-Falcons'!L2</f>
        <v>BYE</v>
      </c>
      <c r="M122" s="1" t="str">
        <f>'Atlanta-Falcons'!M2</f>
        <v>MIA</v>
      </c>
      <c r="N122" s="1" t="str">
        <f>'Atlanta-Falcons'!N2</f>
        <v>@NE</v>
      </c>
      <c r="O122" s="1" t="str">
        <f>'Atlanta-Falcons'!O2</f>
        <v>@NYJ</v>
      </c>
      <c r="P122" s="1" t="str">
        <f>'Atlanta-Falcons'!P2</f>
        <v>@CAR</v>
      </c>
      <c r="Q122" s="1" t="str">
        <f>'Atlanta-Falcons'!Q2</f>
        <v>DAL</v>
      </c>
      <c r="R122" s="1" t="str">
        <f>'Atlanta-Falcons'!R2</f>
        <v>@SEA</v>
      </c>
      <c r="S122" s="1" t="str">
        <f>'Atlanta-Falcons'!S2</f>
        <v>TB</v>
      </c>
      <c r="T122" s="1" t="str">
        <f>'Atlanta-Falcons'!T2</f>
        <v>MIN</v>
      </c>
      <c r="U122" s="1" t="str">
        <f>'Atlanta-Falcons'!U2</f>
        <v>NO</v>
      </c>
      <c r="V122" s="1" t="str">
        <f>'Atlanta-Falcons'!V2</f>
        <v>@TB</v>
      </c>
      <c r="W122" s="1" t="str">
        <f>'Atlanta-Falcons'!W2</f>
        <v>@NO</v>
      </c>
      <c r="X122" s="1" t="str">
        <f>'Atlanta-Falcons'!X2</f>
        <v>CAR</v>
      </c>
      <c r="Y122" s="1">
        <f t="shared" si="24"/>
        <v>57</v>
      </c>
      <c r="Z122" s="1">
        <f t="shared" si="25"/>
        <v>7.7781745930520225</v>
      </c>
      <c r="AA122" s="1">
        <f t="shared" si="26"/>
        <v>28.5</v>
      </c>
      <c r="AB122" s="1">
        <f t="shared" si="27"/>
        <v>5.5</v>
      </c>
      <c r="AC122" s="1" t="e">
        <f t="shared" si="28"/>
        <v>#VALUE!</v>
      </c>
      <c r="AD122" s="1" t="e">
        <f t="shared" si="31"/>
        <v>#VALUE!</v>
      </c>
      <c r="AE122" s="1">
        <f t="shared" si="29"/>
        <v>2</v>
      </c>
      <c r="AF122">
        <f t="shared" si="30"/>
        <v>5.5</v>
      </c>
    </row>
    <row r="123" spans="1:32">
      <c r="A123" s="1" t="str">
        <f>'Atlanta-Falcons'!A3</f>
        <v>ATL</v>
      </c>
      <c r="B123" s="1">
        <f>'Atlanta-Falcons'!B3</f>
        <v>0</v>
      </c>
      <c r="C123" s="1">
        <f>'Atlanta-Falcons'!C3</f>
        <v>0</v>
      </c>
      <c r="D123" s="1">
        <f>'Atlanta-Falcons'!D3</f>
        <v>0</v>
      </c>
      <c r="E123" s="1">
        <f>'Atlanta-Falcons'!E3</f>
        <v>0</v>
      </c>
      <c r="F123" s="1">
        <f>'Atlanta-Falcons'!F3</f>
        <v>0</v>
      </c>
      <c r="G123" s="1">
        <f>'Atlanta-Falcons'!G3</f>
        <v>0</v>
      </c>
      <c r="H123" s="1">
        <f>'Atlanta-Falcons'!H3</f>
        <v>17</v>
      </c>
      <c r="I123" s="1">
        <f>'Atlanta-Falcons'!I3</f>
        <v>23</v>
      </c>
      <c r="J123" s="1" t="str">
        <f>'Atlanta-Falcons'!J3</f>
        <v>@DET</v>
      </c>
      <c r="K123" s="1" t="str">
        <f>'Atlanta-Falcons'!K3</f>
        <v>BUF</v>
      </c>
      <c r="L123" s="1" t="str">
        <f>'Atlanta-Falcons'!L3</f>
        <v>BYE</v>
      </c>
      <c r="M123" s="1" t="str">
        <f>'Atlanta-Falcons'!M3</f>
        <v>MIA</v>
      </c>
      <c r="N123" s="1" t="str">
        <f>'Atlanta-Falcons'!N3</f>
        <v>@NE</v>
      </c>
      <c r="O123" s="1" t="str">
        <f>'Atlanta-Falcons'!O3</f>
        <v>@NYJ</v>
      </c>
      <c r="P123" s="1" t="str">
        <f>'Atlanta-Falcons'!P3</f>
        <v>@CAR</v>
      </c>
      <c r="Q123" s="1" t="str">
        <f>'Atlanta-Falcons'!Q3</f>
        <v>DAL</v>
      </c>
      <c r="R123" s="1" t="str">
        <f>'Atlanta-Falcons'!R3</f>
        <v>@SEA</v>
      </c>
      <c r="S123" s="1" t="str">
        <f>'Atlanta-Falcons'!S3</f>
        <v>TB</v>
      </c>
      <c r="T123" s="1" t="str">
        <f>'Atlanta-Falcons'!T3</f>
        <v>MIN</v>
      </c>
      <c r="U123" s="1" t="str">
        <f>'Atlanta-Falcons'!U3</f>
        <v>NO</v>
      </c>
      <c r="V123" s="1" t="str">
        <f>'Atlanta-Falcons'!V3</f>
        <v>@TB</v>
      </c>
      <c r="W123" s="1" t="str">
        <f>'Atlanta-Falcons'!W3</f>
        <v>@NO</v>
      </c>
      <c r="X123" s="1" t="str">
        <f>'Atlanta-Falcons'!X3</f>
        <v>CAR</v>
      </c>
      <c r="Y123" s="1">
        <f t="shared" si="24"/>
        <v>40</v>
      </c>
      <c r="Z123" s="1">
        <f t="shared" si="25"/>
        <v>4.2426406871192848</v>
      </c>
      <c r="AA123" s="1">
        <f t="shared" si="26"/>
        <v>20</v>
      </c>
      <c r="AB123" s="1">
        <f t="shared" si="27"/>
        <v>3</v>
      </c>
      <c r="AC123" s="1" t="e">
        <f t="shared" si="28"/>
        <v>#VALUE!</v>
      </c>
      <c r="AD123" s="1" t="e">
        <f t="shared" si="31"/>
        <v>#VALUE!</v>
      </c>
      <c r="AE123" s="1">
        <f t="shared" si="29"/>
        <v>2</v>
      </c>
      <c r="AF123">
        <f t="shared" si="30"/>
        <v>3</v>
      </c>
    </row>
    <row r="124" spans="1:32">
      <c r="A124" s="1" t="str">
        <f>'Atlanta-Falcons'!A4</f>
        <v>ATL</v>
      </c>
      <c r="B124" s="1">
        <f>'Atlanta-Falcons'!B4</f>
        <v>0</v>
      </c>
      <c r="C124" s="1">
        <f>'Atlanta-Falcons'!C4</f>
        <v>0</v>
      </c>
      <c r="D124" s="1">
        <f>'Atlanta-Falcons'!D4</f>
        <v>0</v>
      </c>
      <c r="E124" s="1">
        <f>'Atlanta-Falcons'!E4</f>
        <v>0</v>
      </c>
      <c r="F124" s="1">
        <f>'Atlanta-Falcons'!F4</f>
        <v>0</v>
      </c>
      <c r="G124" s="1">
        <f>'Atlanta-Falcons'!G4</f>
        <v>0</v>
      </c>
      <c r="H124" s="1" t="str">
        <f>'Atlanta-Falcons'!H4</f>
        <v>@CHI</v>
      </c>
      <c r="I124" s="1" t="str">
        <f>'Atlanta-Falcons'!I4</f>
        <v>GB</v>
      </c>
      <c r="J124" s="1">
        <f>'Atlanta-Falcons'!J4</f>
        <v>22.5</v>
      </c>
      <c r="K124" s="1" t="str">
        <f>'Atlanta-Falcons'!K4</f>
        <v>BUF</v>
      </c>
      <c r="L124" s="1" t="str">
        <f>'Atlanta-Falcons'!L4</f>
        <v>BYE</v>
      </c>
      <c r="M124" s="1" t="str">
        <f>'Atlanta-Falcons'!M4</f>
        <v>MIA</v>
      </c>
      <c r="N124" s="1" t="str">
        <f>'Atlanta-Falcons'!N4</f>
        <v>@NE</v>
      </c>
      <c r="O124" s="1" t="str">
        <f>'Atlanta-Falcons'!O4</f>
        <v>@NYJ</v>
      </c>
      <c r="P124" s="1" t="str">
        <f>'Atlanta-Falcons'!P4</f>
        <v>@CAR</v>
      </c>
      <c r="Q124" s="1" t="str">
        <f>'Atlanta-Falcons'!Q4</f>
        <v>DAL</v>
      </c>
      <c r="R124" s="1" t="str">
        <f>'Atlanta-Falcons'!R4</f>
        <v>@SEA</v>
      </c>
      <c r="S124" s="1" t="str">
        <f>'Atlanta-Falcons'!S4</f>
        <v>TB</v>
      </c>
      <c r="T124" s="1" t="str">
        <f>'Atlanta-Falcons'!T4</f>
        <v>MIN</v>
      </c>
      <c r="U124" s="1" t="str">
        <f>'Atlanta-Falcons'!U4</f>
        <v>NO</v>
      </c>
      <c r="V124" s="1" t="str">
        <f>'Atlanta-Falcons'!V4</f>
        <v>@TB</v>
      </c>
      <c r="W124" s="1" t="str">
        <f>'Atlanta-Falcons'!W4</f>
        <v>@NO</v>
      </c>
      <c r="X124" s="1" t="str">
        <f>'Atlanta-Falcons'!X4</f>
        <v>CAR</v>
      </c>
      <c r="Y124" s="1">
        <f t="shared" si="24"/>
        <v>22.5</v>
      </c>
      <c r="Z124" s="1" t="e">
        <f t="shared" si="25"/>
        <v>#DIV/0!</v>
      </c>
      <c r="AA124" s="1">
        <f t="shared" si="26"/>
        <v>22.5</v>
      </c>
      <c r="AB124" s="1">
        <f t="shared" si="27"/>
        <v>0</v>
      </c>
      <c r="AC124" s="1" t="e">
        <f t="shared" si="28"/>
        <v>#VALUE!</v>
      </c>
      <c r="AD124" s="1" t="e">
        <f t="shared" si="31"/>
        <v>#VALUE!</v>
      </c>
      <c r="AE124" s="1">
        <f t="shared" si="29"/>
        <v>1</v>
      </c>
      <c r="AF124">
        <f t="shared" si="30"/>
        <v>0</v>
      </c>
    </row>
    <row r="125" spans="1:32">
      <c r="A125" s="1" t="str">
        <f>'Atlanta-Falcons'!A5</f>
        <v>ATL-v</v>
      </c>
      <c r="B125" s="1">
        <f>'Atlanta-Falcons'!B5</f>
        <v>0</v>
      </c>
      <c r="C125" s="1">
        <f>'Atlanta-Falcons'!C5</f>
        <v>0</v>
      </c>
      <c r="D125" s="1">
        <f>'Atlanta-Falcons'!D5</f>
        <v>0</v>
      </c>
      <c r="E125" s="1">
        <f>'Atlanta-Falcons'!E5</f>
        <v>0</v>
      </c>
      <c r="F125" s="1">
        <f>'Atlanta-Falcons'!F5</f>
        <v>0</v>
      </c>
      <c r="G125" s="1">
        <f>'Atlanta-Falcons'!G5</f>
        <v>0</v>
      </c>
      <c r="H125" s="1" t="e">
        <f>'Atlanta-Falcons'!I5</f>
        <v>#VALUE!</v>
      </c>
      <c r="I125" s="1" t="e">
        <f>'Atlanta-Falcons'!I5</f>
        <v>#VALUE!</v>
      </c>
      <c r="J125" s="1" t="e">
        <f>'Atlanta-Falcons'!J5</f>
        <v>#VALUE!</v>
      </c>
      <c r="K125" s="1" t="e">
        <f>'Atlanta-Falcons'!K5</f>
        <v>#VALUE!</v>
      </c>
      <c r="L125" s="1" t="e">
        <f>'Atlanta-Falcons'!L5</f>
        <v>#VALUE!</v>
      </c>
      <c r="M125" s="1" t="e">
        <f>'Atlanta-Falcons'!M5</f>
        <v>#VALUE!</v>
      </c>
      <c r="N125" s="1" t="e">
        <f>'Atlanta-Falcons'!N5</f>
        <v>#VALUE!</v>
      </c>
      <c r="O125" s="1" t="e">
        <f>'Atlanta-Falcons'!O5</f>
        <v>#VALUE!</v>
      </c>
      <c r="P125" s="1" t="e">
        <f>'Atlanta-Falcons'!P5</f>
        <v>#VALUE!</v>
      </c>
      <c r="Q125" s="1" t="e">
        <f>'Atlanta-Falcons'!Q5</f>
        <v>#VALUE!</v>
      </c>
      <c r="R125" s="1" t="e">
        <f>'Atlanta-Falcons'!R5</f>
        <v>#VALUE!</v>
      </c>
      <c r="S125" s="1" t="e">
        <f>'Atlanta-Falcons'!S5</f>
        <v>#VALUE!</v>
      </c>
      <c r="T125" s="1" t="e">
        <f>'Atlanta-Falcons'!T5</f>
        <v>#VALUE!</v>
      </c>
      <c r="U125" s="1" t="e">
        <f>'Atlanta-Falcons'!U5</f>
        <v>#VALUE!</v>
      </c>
      <c r="V125" s="1" t="e">
        <f>'Atlanta-Falcons'!V5</f>
        <v>#VALUE!</v>
      </c>
      <c r="W125" s="1" t="e">
        <f>'Atlanta-Falcons'!W5</f>
        <v>#VALUE!</v>
      </c>
      <c r="X125" s="1" t="e">
        <f>'Atlanta-Falcons'!X5</f>
        <v>#VALUE!</v>
      </c>
      <c r="Y125" s="1" t="e">
        <f t="shared" si="24"/>
        <v>#VALUE!</v>
      </c>
      <c r="Z125" s="1" t="e">
        <f t="shared" si="25"/>
        <v>#VALUE!</v>
      </c>
      <c r="AA125" s="1" t="e">
        <f t="shared" si="26"/>
        <v>#VALUE!</v>
      </c>
      <c r="AB125" s="1" t="e">
        <f t="shared" si="27"/>
        <v>#VALUE!</v>
      </c>
      <c r="AC125" s="1" t="e">
        <f t="shared" si="28"/>
        <v>#VALUE!</v>
      </c>
      <c r="AD125" s="1" t="e">
        <f t="shared" si="31"/>
        <v>#VALUE!</v>
      </c>
      <c r="AE125" s="1">
        <f t="shared" si="29"/>
        <v>0</v>
      </c>
      <c r="AF125" t="e">
        <f t="shared" si="30"/>
        <v>#VALUE!</v>
      </c>
    </row>
    <row r="126" spans="1:32">
      <c r="A126" s="1" t="str">
        <f>'Atlanta-Falcons'!A6</f>
        <v>ATL</v>
      </c>
      <c r="B126" s="1">
        <f>'Atlanta-Falcons'!B6</f>
        <v>0</v>
      </c>
      <c r="C126" s="1">
        <f>'Atlanta-Falcons'!C6</f>
        <v>0</v>
      </c>
      <c r="D126" s="1">
        <f>'Atlanta-Falcons'!D6</f>
        <v>0</v>
      </c>
      <c r="E126" s="1">
        <f>'Atlanta-Falcons'!E6</f>
        <v>0</v>
      </c>
      <c r="F126" s="1">
        <f>'Atlanta-Falcons'!F6</f>
        <v>0</v>
      </c>
      <c r="G126" s="1">
        <f>'Atlanta-Falcons'!G6</f>
        <v>0</v>
      </c>
      <c r="H126" s="1">
        <f>'Atlanta-Falcons'!H6</f>
        <v>-7</v>
      </c>
      <c r="I126" s="1">
        <f>'Atlanta-Falcons'!I6</f>
        <v>-3</v>
      </c>
      <c r="J126" s="1" t="str">
        <f>'Atlanta-Falcons'!J6</f>
        <v>@DET</v>
      </c>
      <c r="K126" s="1" t="str">
        <f>'Atlanta-Falcons'!K6</f>
        <v>BUF</v>
      </c>
      <c r="L126" s="1" t="str">
        <f>'Atlanta-Falcons'!L6</f>
        <v>BYE</v>
      </c>
      <c r="M126" s="1" t="str">
        <f>'Atlanta-Falcons'!M6</f>
        <v>MIA</v>
      </c>
      <c r="N126" s="1" t="str">
        <f>'Atlanta-Falcons'!N6</f>
        <v>@NE</v>
      </c>
      <c r="O126" s="1" t="str">
        <f>'Atlanta-Falcons'!O6</f>
        <v>@NYJ</v>
      </c>
      <c r="P126" s="1" t="str">
        <f>'Atlanta-Falcons'!P6</f>
        <v>@CAR</v>
      </c>
      <c r="Q126" s="1" t="str">
        <f>'Atlanta-Falcons'!Q6</f>
        <v>DAL</v>
      </c>
      <c r="R126" s="1" t="str">
        <f>'Atlanta-Falcons'!R6</f>
        <v>@SEA</v>
      </c>
      <c r="S126" s="1" t="str">
        <f>'Atlanta-Falcons'!S6</f>
        <v>TB</v>
      </c>
      <c r="T126" s="1" t="str">
        <f>'Atlanta-Falcons'!T6</f>
        <v>MIN</v>
      </c>
      <c r="U126" s="1" t="str">
        <f>'Atlanta-Falcons'!U6</f>
        <v>NO</v>
      </c>
      <c r="V126" s="1" t="str">
        <f>'Atlanta-Falcons'!V6</f>
        <v>@TB</v>
      </c>
      <c r="W126" s="1" t="str">
        <f>'Atlanta-Falcons'!W6</f>
        <v>@NO</v>
      </c>
      <c r="X126" s="1" t="str">
        <f>'Atlanta-Falcons'!X6</f>
        <v>CAR</v>
      </c>
      <c r="Y126" s="1">
        <f t="shared" si="24"/>
        <v>-10</v>
      </c>
      <c r="Z126" s="1">
        <f t="shared" si="25"/>
        <v>2.8284271247461903</v>
      </c>
      <c r="AA126" s="1">
        <f t="shared" si="26"/>
        <v>-5</v>
      </c>
      <c r="AB126" s="1">
        <f t="shared" si="27"/>
        <v>2</v>
      </c>
      <c r="AC126" s="1" t="e">
        <f t="shared" si="28"/>
        <v>#NUM!</v>
      </c>
      <c r="AD126" s="1" t="e">
        <f t="shared" si="31"/>
        <v>#VALUE!</v>
      </c>
      <c r="AE126" s="1">
        <f t="shared" si="29"/>
        <v>2</v>
      </c>
      <c r="AF126">
        <f t="shared" si="30"/>
        <v>2</v>
      </c>
    </row>
    <row r="127" spans="1:32">
      <c r="A127" s="1" t="str">
        <f>'New-England-Patriots'!A2</f>
        <v>NE</v>
      </c>
      <c r="B127" s="1">
        <f>'New-England-Patriots'!B2</f>
        <v>0</v>
      </c>
      <c r="C127" s="1">
        <f>'New-England-Patriots'!C2</f>
        <v>0</v>
      </c>
      <c r="D127" s="1">
        <f>'New-England-Patriots'!D2</f>
        <v>0</v>
      </c>
      <c r="E127" s="1">
        <f>'New-England-Patriots'!E2</f>
        <v>0</v>
      </c>
      <c r="F127" s="1">
        <f>'New-England-Patriots'!F2</f>
        <v>0</v>
      </c>
      <c r="G127" s="1">
        <f>'New-England-Patriots'!G2</f>
        <v>0</v>
      </c>
      <c r="H127" s="1">
        <f>'New-England-Patriots'!H2</f>
        <v>27</v>
      </c>
      <c r="I127" s="1">
        <f>'New-England-Patriots'!I2</f>
        <v>36</v>
      </c>
      <c r="J127" s="1" t="str">
        <f>'New-England-Patriots'!J2</f>
        <v>HOU</v>
      </c>
      <c r="K127" s="1" t="str">
        <f>'New-England-Patriots'!K2</f>
        <v>CAR</v>
      </c>
      <c r="L127" s="1" t="str">
        <f>'New-England-Patriots'!L2</f>
        <v>@TB</v>
      </c>
      <c r="M127" s="1" t="str">
        <f>'New-England-Patriots'!M2</f>
        <v>@NYJ</v>
      </c>
      <c r="N127" s="1" t="str">
        <f>'New-England-Patriots'!N2</f>
        <v>ATL</v>
      </c>
      <c r="O127" s="1" t="str">
        <f>'New-England-Patriots'!O2</f>
        <v>LAC</v>
      </c>
      <c r="P127" s="1" t="str">
        <f>'New-England-Patriots'!P2</f>
        <v>BYE</v>
      </c>
      <c r="Q127" s="1" t="str">
        <f>'New-England-Patriots'!Q2</f>
        <v>@DEN</v>
      </c>
      <c r="R127" s="1" t="str">
        <f>'New-England-Patriots'!R2</f>
        <v>@OAK</v>
      </c>
      <c r="S127" s="1" t="str">
        <f>'New-England-Patriots'!S2</f>
        <v>MIA</v>
      </c>
      <c r="T127" s="1" t="str">
        <f>'New-England-Patriots'!T2</f>
        <v>@BUF</v>
      </c>
      <c r="U127" s="1" t="str">
        <f>'New-England-Patriots'!U2</f>
        <v>@MIA</v>
      </c>
      <c r="V127" s="1" t="str">
        <f>'New-England-Patriots'!V2</f>
        <v>@PIT</v>
      </c>
      <c r="W127" s="1" t="str">
        <f>'New-England-Patriots'!W2</f>
        <v>BUF</v>
      </c>
      <c r="X127" s="1" t="str">
        <f>'New-England-Patriots'!X2</f>
        <v>NYJ</v>
      </c>
      <c r="Y127" s="1">
        <f t="shared" si="24"/>
        <v>63</v>
      </c>
      <c r="Z127" s="1">
        <f t="shared" si="25"/>
        <v>6.3639610306789276</v>
      </c>
      <c r="AA127" s="1">
        <f t="shared" si="26"/>
        <v>31.5</v>
      </c>
      <c r="AB127" s="1">
        <f t="shared" si="27"/>
        <v>4.5</v>
      </c>
      <c r="AC127" s="1" t="e">
        <f t="shared" si="28"/>
        <v>#VALUE!</v>
      </c>
      <c r="AD127" s="1" t="e">
        <f t="shared" si="31"/>
        <v>#VALUE!</v>
      </c>
      <c r="AE127" s="1">
        <f t="shared" si="29"/>
        <v>2</v>
      </c>
      <c r="AF127">
        <f t="shared" si="30"/>
        <v>4.5</v>
      </c>
    </row>
    <row r="128" spans="1:32">
      <c r="A128" s="1" t="str">
        <f>'New-England-Patriots'!A3</f>
        <v>NE</v>
      </c>
      <c r="B128" s="1">
        <f>'New-England-Patriots'!B3</f>
        <v>0</v>
      </c>
      <c r="C128" s="1">
        <f>'New-England-Patriots'!C3</f>
        <v>0</v>
      </c>
      <c r="D128" s="1">
        <f>'New-England-Patriots'!D3</f>
        <v>0</v>
      </c>
      <c r="E128" s="1">
        <f>'New-England-Patriots'!E3</f>
        <v>0</v>
      </c>
      <c r="F128" s="1">
        <f>'New-England-Patriots'!F3</f>
        <v>0</v>
      </c>
      <c r="G128" s="1">
        <f>'New-England-Patriots'!G3</f>
        <v>0</v>
      </c>
      <c r="H128" s="1">
        <f>'New-England-Patriots'!H3</f>
        <v>42</v>
      </c>
      <c r="I128" s="1">
        <f>'New-England-Patriots'!I3</f>
        <v>20</v>
      </c>
      <c r="J128" s="1" t="str">
        <f>'New-England-Patriots'!J3</f>
        <v>HOU</v>
      </c>
      <c r="K128" s="1" t="str">
        <f>'New-England-Patriots'!K3</f>
        <v>CAR</v>
      </c>
      <c r="L128" s="1" t="str">
        <f>'New-England-Patriots'!L3</f>
        <v>@TB</v>
      </c>
      <c r="M128" s="1" t="str">
        <f>'New-England-Patriots'!M3</f>
        <v>@NYJ</v>
      </c>
      <c r="N128" s="1" t="str">
        <f>'New-England-Patriots'!N3</f>
        <v>ATL</v>
      </c>
      <c r="O128" s="1" t="str">
        <f>'New-England-Patriots'!O3</f>
        <v>LAC</v>
      </c>
      <c r="P128" s="1" t="str">
        <f>'New-England-Patriots'!P3</f>
        <v>BYE</v>
      </c>
      <c r="Q128" s="1" t="str">
        <f>'New-England-Patriots'!Q3</f>
        <v>@DEN</v>
      </c>
      <c r="R128" s="1" t="str">
        <f>'New-England-Patriots'!R3</f>
        <v>@OAK</v>
      </c>
      <c r="S128" s="1" t="str">
        <f>'New-England-Patriots'!S3</f>
        <v>MIA</v>
      </c>
      <c r="T128" s="1" t="str">
        <f>'New-England-Patriots'!T3</f>
        <v>@BUF</v>
      </c>
      <c r="U128" s="1" t="str">
        <f>'New-England-Patriots'!U3</f>
        <v>@MIA</v>
      </c>
      <c r="V128" s="1" t="str">
        <f>'New-England-Patriots'!V3</f>
        <v>@PIT</v>
      </c>
      <c r="W128" s="1" t="str">
        <f>'New-England-Patriots'!W3</f>
        <v>BUF</v>
      </c>
      <c r="X128" s="1" t="str">
        <f>'New-England-Patriots'!X3</f>
        <v>NYJ</v>
      </c>
      <c r="Y128" s="1">
        <f t="shared" si="24"/>
        <v>62</v>
      </c>
      <c r="Z128" s="1">
        <f t="shared" si="25"/>
        <v>15.556349186104045</v>
      </c>
      <c r="AA128" s="1">
        <f t="shared" si="26"/>
        <v>31</v>
      </c>
      <c r="AB128" s="1">
        <f t="shared" si="27"/>
        <v>11</v>
      </c>
      <c r="AC128" s="1" t="e">
        <f t="shared" si="28"/>
        <v>#VALUE!</v>
      </c>
      <c r="AD128" s="1" t="e">
        <f t="shared" si="31"/>
        <v>#VALUE!</v>
      </c>
      <c r="AE128" s="1">
        <f t="shared" si="29"/>
        <v>2</v>
      </c>
      <c r="AF128">
        <f t="shared" si="30"/>
        <v>11</v>
      </c>
    </row>
    <row r="129" spans="1:32">
      <c r="A129" s="1" t="str">
        <f>'New-England-Patriots'!A4</f>
        <v>NE</v>
      </c>
      <c r="B129" s="1">
        <f>'New-England-Patriots'!B4</f>
        <v>0</v>
      </c>
      <c r="C129" s="1">
        <f>'New-England-Patriots'!C4</f>
        <v>0</v>
      </c>
      <c r="D129" s="1">
        <f>'New-England-Patriots'!D4</f>
        <v>0</v>
      </c>
      <c r="E129" s="1">
        <f>'New-England-Patriots'!E4</f>
        <v>0</v>
      </c>
      <c r="F129" s="1">
        <f>'New-England-Patriots'!F4</f>
        <v>0</v>
      </c>
      <c r="G129" s="1">
        <f>'New-England-Patriots'!G4</f>
        <v>0</v>
      </c>
      <c r="H129" s="1" t="str">
        <f>'New-England-Patriots'!H4</f>
        <v>KC</v>
      </c>
      <c r="I129" s="1" t="str">
        <f>'New-England-Patriots'!I4</f>
        <v>@NO</v>
      </c>
      <c r="J129" s="1">
        <f>'New-England-Patriots'!J4</f>
        <v>25.2</v>
      </c>
      <c r="K129" s="1" t="str">
        <f>'New-England-Patriots'!K4</f>
        <v>CAR</v>
      </c>
      <c r="L129" s="1" t="str">
        <f>'New-England-Patriots'!L4</f>
        <v>@TB</v>
      </c>
      <c r="M129" s="1" t="str">
        <f>'New-England-Patriots'!M4</f>
        <v>@NYJ</v>
      </c>
      <c r="N129" s="1" t="str">
        <f>'New-England-Patriots'!N4</f>
        <v>ATL</v>
      </c>
      <c r="O129" s="1" t="str">
        <f>'New-England-Patriots'!O4</f>
        <v>LAC</v>
      </c>
      <c r="P129" s="1" t="str">
        <f>'New-England-Patriots'!P4</f>
        <v>BYE</v>
      </c>
      <c r="Q129" s="1" t="str">
        <f>'New-England-Patriots'!Q4</f>
        <v>@DEN</v>
      </c>
      <c r="R129" s="1" t="str">
        <f>'New-England-Patriots'!R4</f>
        <v>@OAK</v>
      </c>
      <c r="S129" s="1" t="str">
        <f>'New-England-Patriots'!S4</f>
        <v>MIA</v>
      </c>
      <c r="T129" s="1" t="str">
        <f>'New-England-Patriots'!T4</f>
        <v>@BUF</v>
      </c>
      <c r="U129" s="1" t="str">
        <f>'New-England-Patriots'!U4</f>
        <v>@MIA</v>
      </c>
      <c r="V129" s="1" t="str">
        <f>'New-England-Patriots'!V4</f>
        <v>@PIT</v>
      </c>
      <c r="W129" s="1" t="str">
        <f>'New-England-Patriots'!W4</f>
        <v>BUF</v>
      </c>
      <c r="X129" s="1" t="str">
        <f>'New-England-Patriots'!X4</f>
        <v>NYJ</v>
      </c>
      <c r="Y129" s="1">
        <f t="shared" si="24"/>
        <v>25.2</v>
      </c>
      <c r="Z129" s="1" t="e">
        <f t="shared" si="25"/>
        <v>#DIV/0!</v>
      </c>
      <c r="AA129" s="1">
        <f t="shared" si="26"/>
        <v>25.2</v>
      </c>
      <c r="AB129" s="1">
        <f t="shared" si="27"/>
        <v>0</v>
      </c>
      <c r="AC129" s="1" t="e">
        <f t="shared" si="28"/>
        <v>#VALUE!</v>
      </c>
      <c r="AD129" s="1" t="e">
        <f t="shared" si="31"/>
        <v>#VALUE!</v>
      </c>
      <c r="AE129" s="1">
        <f t="shared" si="29"/>
        <v>1</v>
      </c>
      <c r="AF129">
        <f t="shared" si="30"/>
        <v>0</v>
      </c>
    </row>
    <row r="130" spans="1:32">
      <c r="A130" s="1" t="str">
        <f>'New-England-Patriots'!A5</f>
        <v>NE-v</v>
      </c>
      <c r="B130" s="1">
        <f>'New-England-Patriots'!B5</f>
        <v>0</v>
      </c>
      <c r="C130" s="1">
        <f>'New-England-Patriots'!C5</f>
        <v>0</v>
      </c>
      <c r="D130" s="1">
        <f>'New-England-Patriots'!D5</f>
        <v>0</v>
      </c>
      <c r="E130" s="1">
        <f>'New-England-Patriots'!E5</f>
        <v>0</v>
      </c>
      <c r="F130" s="1">
        <f>'New-England-Patriots'!F5</f>
        <v>0</v>
      </c>
      <c r="G130" s="1">
        <f>'New-England-Patriots'!G5</f>
        <v>0</v>
      </c>
      <c r="H130" s="1" t="e">
        <f>'New-England-Patriots'!H5</f>
        <v>#VALUE!</v>
      </c>
      <c r="I130" s="1" t="e">
        <f>'New-England-Patriots'!I5</f>
        <v>#VALUE!</v>
      </c>
      <c r="J130" s="1" t="e">
        <f>'New-England-Patriots'!J5</f>
        <v>#VALUE!</v>
      </c>
      <c r="K130" s="1" t="e">
        <f>'New-England-Patriots'!K5</f>
        <v>#VALUE!</v>
      </c>
      <c r="L130" s="1" t="e">
        <f>'New-England-Patriots'!L5</f>
        <v>#VALUE!</v>
      </c>
      <c r="M130" s="1" t="e">
        <f>'New-England-Patriots'!M5</f>
        <v>#VALUE!</v>
      </c>
      <c r="N130" s="1" t="e">
        <f>'New-England-Patriots'!N5</f>
        <v>#VALUE!</v>
      </c>
      <c r="O130" s="1" t="e">
        <f>'New-England-Patriots'!O5</f>
        <v>#VALUE!</v>
      </c>
      <c r="P130" s="1" t="e">
        <f>'New-England-Patriots'!P5</f>
        <v>#VALUE!</v>
      </c>
      <c r="Q130" s="1" t="e">
        <f>'New-England-Patriots'!Q5</f>
        <v>#VALUE!</v>
      </c>
      <c r="R130" s="1" t="e">
        <f>'New-England-Patriots'!R5</f>
        <v>#VALUE!</v>
      </c>
      <c r="S130" s="1" t="e">
        <f>'New-England-Patriots'!S5</f>
        <v>#VALUE!</v>
      </c>
      <c r="T130" s="1" t="e">
        <f>'New-England-Patriots'!T5</f>
        <v>#VALUE!</v>
      </c>
      <c r="U130" s="1" t="e">
        <f>'New-England-Patriots'!U5</f>
        <v>#VALUE!</v>
      </c>
      <c r="V130" s="1" t="e">
        <f>'New-England-Patriots'!V5</f>
        <v>#VALUE!</v>
      </c>
      <c r="W130" s="1" t="e">
        <f>'New-England-Patriots'!W5</f>
        <v>#VALUE!</v>
      </c>
      <c r="X130" s="1" t="e">
        <f>'New-England-Patriots'!X5</f>
        <v>#VALUE!</v>
      </c>
      <c r="Y130" s="1" t="e">
        <f t="shared" ref="Y130:Y161" si="32">SUM(H130:X130)</f>
        <v>#VALUE!</v>
      </c>
      <c r="Z130" s="1" t="e">
        <f t="shared" ref="Z130:Z161" si="33">_xlfn.STDEV.S(H130:X130)</f>
        <v>#VALUE!</v>
      </c>
      <c r="AA130" s="1" t="e">
        <f t="shared" ref="AA130:AA161" si="34">AVERAGE(H130:X130)</f>
        <v>#VALUE!</v>
      </c>
      <c r="AB130" s="1" t="e">
        <f t="shared" ref="AB130:AB161" si="35">AVEDEV(H130:X130)</f>
        <v>#VALUE!</v>
      </c>
      <c r="AC130" s="1" t="e">
        <f t="shared" ref="AC130:AC161" si="36">GROWTH(H130:J130)</f>
        <v>#VALUE!</v>
      </c>
      <c r="AD130" s="1" t="e">
        <f t="shared" si="31"/>
        <v>#VALUE!</v>
      </c>
      <c r="AE130" s="1">
        <f t="shared" ref="AE130:AE161" si="37">COUNT(H130:X130)</f>
        <v>0</v>
      </c>
      <c r="AF130" t="e">
        <f t="shared" ref="AF130:AF161" si="38">_xlfn.STDEV.P(H130:X130)</f>
        <v>#VALUE!</v>
      </c>
    </row>
    <row r="131" spans="1:32">
      <c r="A131" s="1" t="str">
        <f>'New-England-Patriots'!A6</f>
        <v>NE</v>
      </c>
      <c r="B131" s="1">
        <f>'New-England-Patriots'!B6</f>
        <v>0</v>
      </c>
      <c r="C131" s="1">
        <f>'New-England-Patriots'!C6</f>
        <v>-3.5</v>
      </c>
      <c r="D131" s="1">
        <f>'New-England-Patriots'!D6</f>
        <v>1.5</v>
      </c>
      <c r="E131" s="1">
        <f>'New-England-Patriots'!E6</f>
        <v>-1.5</v>
      </c>
      <c r="F131" s="1">
        <f>'New-England-Patriots'!F6</f>
        <v>-3</v>
      </c>
      <c r="G131" s="1">
        <f>'New-England-Patriots'!G6</f>
        <v>-6.5</v>
      </c>
      <c r="H131" s="1">
        <f>'New-England-Patriots'!H6</f>
        <v>-9</v>
      </c>
      <c r="I131" s="1">
        <f>'New-England-Patriots'!I6</f>
        <v>-6</v>
      </c>
      <c r="J131" s="1" t="str">
        <f>'New-England-Patriots'!J6</f>
        <v>HOU</v>
      </c>
      <c r="K131" s="1" t="str">
        <f>'New-England-Patriots'!K6</f>
        <v>CAR</v>
      </c>
      <c r="L131" s="1" t="str">
        <f>'New-England-Patriots'!L6</f>
        <v>@TB</v>
      </c>
      <c r="M131" s="1" t="str">
        <f>'New-England-Patriots'!M6</f>
        <v>@NYJ</v>
      </c>
      <c r="N131" s="1" t="str">
        <f>'New-England-Patriots'!N6</f>
        <v>ATL</v>
      </c>
      <c r="O131" s="1" t="str">
        <f>'New-England-Patriots'!O6</f>
        <v>LAC</v>
      </c>
      <c r="P131" s="1" t="str">
        <f>'New-England-Patriots'!P6</f>
        <v>BYE</v>
      </c>
      <c r="Q131" s="1" t="str">
        <f>'New-England-Patriots'!Q6</f>
        <v>@DEN</v>
      </c>
      <c r="R131" s="1" t="str">
        <f>'New-England-Patriots'!R6</f>
        <v>@OAK</v>
      </c>
      <c r="S131" s="1" t="str">
        <f>'New-England-Patriots'!S6</f>
        <v>MIA</v>
      </c>
      <c r="T131" s="1" t="str">
        <f>'New-England-Patriots'!T6</f>
        <v>@BUF</v>
      </c>
      <c r="U131" s="1" t="str">
        <f>'New-England-Patriots'!U6</f>
        <v>@MIA</v>
      </c>
      <c r="V131" s="1" t="str">
        <f>'New-England-Patriots'!V6</f>
        <v>@PIT</v>
      </c>
      <c r="W131" s="1" t="str">
        <f>'New-England-Patriots'!W6</f>
        <v>BUF</v>
      </c>
      <c r="X131" s="1" t="str">
        <f>'New-England-Patriots'!X6</f>
        <v>NYJ</v>
      </c>
      <c r="Y131" s="1">
        <f t="shared" si="32"/>
        <v>-15</v>
      </c>
      <c r="Z131" s="1">
        <f t="shared" si="33"/>
        <v>2.1213203435596424</v>
      </c>
      <c r="AA131" s="1">
        <f t="shared" si="34"/>
        <v>-7.5</v>
      </c>
      <c r="AB131" s="1">
        <f t="shared" si="35"/>
        <v>1.5</v>
      </c>
      <c r="AC131" s="1" t="e">
        <f t="shared" si="36"/>
        <v>#NUM!</v>
      </c>
      <c r="AD131" s="1" t="e">
        <f t="shared" si="31"/>
        <v>#VALUE!</v>
      </c>
      <c r="AE131" s="1">
        <f t="shared" si="37"/>
        <v>2</v>
      </c>
      <c r="AF131">
        <f t="shared" si="38"/>
        <v>1.5</v>
      </c>
    </row>
    <row r="132" spans="1:32">
      <c r="A132" s="1" t="str">
        <f>'Carolina-panthers'!A2</f>
        <v>CAR</v>
      </c>
      <c r="B132" s="1">
        <f>'Carolina-panthers'!B2</f>
        <v>0</v>
      </c>
      <c r="C132" s="1">
        <f>'Carolina-panthers'!C2</f>
        <v>0</v>
      </c>
      <c r="D132" s="1">
        <f>'Carolina-panthers'!D2</f>
        <v>0</v>
      </c>
      <c r="E132" s="1">
        <f>'Carolina-panthers'!E2</f>
        <v>0</v>
      </c>
      <c r="F132" s="1">
        <f>'Carolina-panthers'!F2</f>
        <v>0</v>
      </c>
      <c r="G132" s="1">
        <f>'Carolina-panthers'!G2</f>
        <v>0</v>
      </c>
      <c r="H132" s="1">
        <f>'Carolina-panthers'!H2</f>
        <v>23</v>
      </c>
      <c r="I132" s="1">
        <f>'Carolina-panthers'!I2</f>
        <v>9</v>
      </c>
      <c r="J132" s="1" t="str">
        <f>'Carolina-panthers'!J2</f>
        <v>NO</v>
      </c>
      <c r="K132" s="1" t="str">
        <f>'Carolina-panthers'!K2</f>
        <v>@NE</v>
      </c>
      <c r="L132" s="1" t="str">
        <f>'Carolina-panthers'!L2</f>
        <v>@DET</v>
      </c>
      <c r="M132" s="1" t="str">
        <f>'Carolina-panthers'!M2</f>
        <v>PHI</v>
      </c>
      <c r="N132" s="1" t="str">
        <f>'Carolina-panthers'!N2</f>
        <v>@CHI</v>
      </c>
      <c r="O132" s="1" t="str">
        <f>'Carolina-panthers'!O2</f>
        <v>@TB</v>
      </c>
      <c r="P132" s="1" t="str">
        <f>'Carolina-panthers'!P2</f>
        <v>ATL</v>
      </c>
      <c r="Q132" s="1" t="str">
        <f>'Carolina-panthers'!Q2</f>
        <v>MIA</v>
      </c>
      <c r="R132" s="1" t="str">
        <f>'Carolina-panthers'!R2</f>
        <v>BYE</v>
      </c>
      <c r="S132" s="1" t="str">
        <f>'Carolina-panthers'!S2</f>
        <v>@NYJ</v>
      </c>
      <c r="T132" s="1" t="str">
        <f>'Carolina-panthers'!T2</f>
        <v>@NO</v>
      </c>
      <c r="U132" s="1" t="str">
        <f>'Carolina-panthers'!U2</f>
        <v>MIN</v>
      </c>
      <c r="V132" s="1" t="str">
        <f>'Carolina-panthers'!V2</f>
        <v>GB</v>
      </c>
      <c r="W132" s="1" t="str">
        <f>'Carolina-panthers'!W2</f>
        <v>TB</v>
      </c>
      <c r="X132" s="1" t="str">
        <f>'Carolina-panthers'!X2</f>
        <v>@ATL</v>
      </c>
      <c r="Y132" s="1">
        <f t="shared" si="32"/>
        <v>32</v>
      </c>
      <c r="Z132" s="1">
        <f t="shared" si="33"/>
        <v>9.8994949366116654</v>
      </c>
      <c r="AA132" s="1">
        <f t="shared" si="34"/>
        <v>16</v>
      </c>
      <c r="AB132" s="1">
        <f t="shared" si="35"/>
        <v>7</v>
      </c>
      <c r="AC132" s="1" t="e">
        <f t="shared" si="36"/>
        <v>#VALUE!</v>
      </c>
      <c r="AD132" s="1" t="e">
        <f t="shared" si="31"/>
        <v>#VALUE!</v>
      </c>
      <c r="AE132" s="1">
        <f t="shared" si="37"/>
        <v>2</v>
      </c>
      <c r="AF132">
        <f t="shared" si="38"/>
        <v>7</v>
      </c>
    </row>
    <row r="133" spans="1:32">
      <c r="A133" s="1" t="str">
        <f>'Carolina-panthers'!A3</f>
        <v>CAR</v>
      </c>
      <c r="B133" s="1">
        <f>'Carolina-panthers'!B3</f>
        <v>0</v>
      </c>
      <c r="C133" s="1">
        <f>'Carolina-panthers'!C3</f>
        <v>0</v>
      </c>
      <c r="D133" s="1">
        <f>'Carolina-panthers'!D3</f>
        <v>0</v>
      </c>
      <c r="E133" s="1">
        <f>'Carolina-panthers'!E3</f>
        <v>0</v>
      </c>
      <c r="F133" s="1">
        <f>'Carolina-panthers'!F3</f>
        <v>0</v>
      </c>
      <c r="G133" s="1">
        <f>'Carolina-panthers'!G3</f>
        <v>0</v>
      </c>
      <c r="H133" s="1">
        <f>'Carolina-panthers'!H3</f>
        <v>3</v>
      </c>
      <c r="I133" s="1">
        <f>'Carolina-panthers'!I3</f>
        <v>3</v>
      </c>
      <c r="J133" s="1" t="str">
        <f>'Carolina-panthers'!J3</f>
        <v>NO</v>
      </c>
      <c r="K133" s="1" t="str">
        <f>'Carolina-panthers'!K3</f>
        <v>@NE</v>
      </c>
      <c r="L133" s="1" t="str">
        <f>'Carolina-panthers'!L3</f>
        <v>@DET</v>
      </c>
      <c r="M133" s="1" t="str">
        <f>'Carolina-panthers'!M3</f>
        <v>PHI</v>
      </c>
      <c r="N133" s="1" t="str">
        <f>'Carolina-panthers'!N3</f>
        <v>@CHI</v>
      </c>
      <c r="O133" s="1" t="str">
        <f>'Carolina-panthers'!O3</f>
        <v>@TB</v>
      </c>
      <c r="P133" s="1" t="str">
        <f>'Carolina-panthers'!P3</f>
        <v>ATL</v>
      </c>
      <c r="Q133" s="1" t="str">
        <f>'Carolina-panthers'!Q3</f>
        <v>MIA</v>
      </c>
      <c r="R133" s="1" t="str">
        <f>'Carolina-panthers'!R3</f>
        <v>BYE</v>
      </c>
      <c r="S133" s="1" t="str">
        <f>'Carolina-panthers'!S3</f>
        <v>@NYJ</v>
      </c>
      <c r="T133" s="1" t="str">
        <f>'Carolina-panthers'!T3</f>
        <v>@NO</v>
      </c>
      <c r="U133" s="1" t="str">
        <f>'Carolina-panthers'!U3</f>
        <v>MIN</v>
      </c>
      <c r="V133" s="1" t="str">
        <f>'Carolina-panthers'!V3</f>
        <v>GB</v>
      </c>
      <c r="W133" s="1" t="str">
        <f>'Carolina-panthers'!W3</f>
        <v>TB</v>
      </c>
      <c r="X133" s="1" t="str">
        <f>'Carolina-panthers'!X3</f>
        <v>@ATL</v>
      </c>
      <c r="Y133" s="1">
        <f t="shared" si="32"/>
        <v>6</v>
      </c>
      <c r="Z133" s="1">
        <f t="shared" si="33"/>
        <v>0</v>
      </c>
      <c r="AA133" s="1">
        <f t="shared" si="34"/>
        <v>3</v>
      </c>
      <c r="AB133" s="1">
        <f t="shared" si="35"/>
        <v>0</v>
      </c>
      <c r="AC133" s="1" t="e">
        <f t="shared" si="36"/>
        <v>#VALUE!</v>
      </c>
      <c r="AD133" s="1" t="e">
        <f t="shared" si="31"/>
        <v>#VALUE!</v>
      </c>
      <c r="AE133" s="1">
        <f t="shared" si="37"/>
        <v>2</v>
      </c>
      <c r="AF133">
        <f t="shared" si="38"/>
        <v>0</v>
      </c>
    </row>
    <row r="134" spans="1:32">
      <c r="A134" s="1" t="str">
        <f>'Carolina-panthers'!A4</f>
        <v>CAR</v>
      </c>
      <c r="B134" s="1">
        <f>'Carolina-panthers'!B4</f>
        <v>0</v>
      </c>
      <c r="C134" s="1">
        <f>'Carolina-panthers'!C4</f>
        <v>0</v>
      </c>
      <c r="D134" s="1">
        <f>'Carolina-panthers'!D4</f>
        <v>0</v>
      </c>
      <c r="E134" s="1">
        <f>'Carolina-panthers'!E4</f>
        <v>0</v>
      </c>
      <c r="F134" s="1">
        <f>'Carolina-panthers'!F4</f>
        <v>0</v>
      </c>
      <c r="G134" s="1">
        <f>'Carolina-panthers'!G4</f>
        <v>0</v>
      </c>
      <c r="H134" s="1" t="str">
        <f>'Carolina-panthers'!H4</f>
        <v>@SF</v>
      </c>
      <c r="I134" s="1" t="str">
        <f>'Carolina-panthers'!I4</f>
        <v>BUF</v>
      </c>
      <c r="J134" s="1">
        <f>'Carolina-panthers'!J4</f>
        <v>24.5</v>
      </c>
      <c r="K134" s="1" t="str">
        <f>'Carolina-panthers'!K4</f>
        <v>@NE</v>
      </c>
      <c r="L134" s="1" t="str">
        <f>'Carolina-panthers'!L4</f>
        <v>@DET</v>
      </c>
      <c r="M134" s="1" t="str">
        <f>'Carolina-panthers'!M4</f>
        <v>PHI</v>
      </c>
      <c r="N134" s="1" t="str">
        <f>'Carolina-panthers'!N4</f>
        <v>@CHI</v>
      </c>
      <c r="O134" s="1" t="str">
        <f>'Carolina-panthers'!O4</f>
        <v>@TB</v>
      </c>
      <c r="P134" s="1" t="str">
        <f>'Carolina-panthers'!P4</f>
        <v>ATL</v>
      </c>
      <c r="Q134" s="1" t="str">
        <f>'Carolina-panthers'!Q4</f>
        <v>MIA</v>
      </c>
      <c r="R134" s="1" t="str">
        <f>'Carolina-panthers'!R4</f>
        <v>BYE</v>
      </c>
      <c r="S134" s="1" t="str">
        <f>'Carolina-panthers'!S4</f>
        <v>@NYJ</v>
      </c>
      <c r="T134" s="1" t="str">
        <f>'Carolina-panthers'!T4</f>
        <v>@NO</v>
      </c>
      <c r="U134" s="1" t="str">
        <f>'Carolina-panthers'!U4</f>
        <v>MIN</v>
      </c>
      <c r="V134" s="1" t="str">
        <f>'Carolina-panthers'!V4</f>
        <v>GB</v>
      </c>
      <c r="W134" s="1" t="str">
        <f>'Carolina-panthers'!W4</f>
        <v>TB</v>
      </c>
      <c r="X134" s="1" t="str">
        <f>'Carolina-panthers'!X4</f>
        <v>@ATL</v>
      </c>
      <c r="Y134" s="1">
        <f t="shared" si="32"/>
        <v>24.5</v>
      </c>
      <c r="Z134" s="1" t="e">
        <f t="shared" si="33"/>
        <v>#DIV/0!</v>
      </c>
      <c r="AA134" s="1">
        <f t="shared" si="34"/>
        <v>24.5</v>
      </c>
      <c r="AB134" s="1">
        <f t="shared" si="35"/>
        <v>0</v>
      </c>
      <c r="AC134" s="1" t="e">
        <f t="shared" si="36"/>
        <v>#VALUE!</v>
      </c>
      <c r="AD134" s="1" t="e">
        <f>TREND(H134:X134)</f>
        <v>#VALUE!</v>
      </c>
      <c r="AE134" s="1">
        <f t="shared" si="37"/>
        <v>1</v>
      </c>
      <c r="AF134">
        <f t="shared" si="38"/>
        <v>0</v>
      </c>
    </row>
    <row r="135" spans="1:32">
      <c r="A135" s="1" t="str">
        <f>'Carolina-panthers'!A5</f>
        <v>CAR -v</v>
      </c>
      <c r="B135" s="1">
        <f>'Carolina-panthers'!B5</f>
        <v>0</v>
      </c>
      <c r="C135" s="1">
        <f>'Carolina-panthers'!C5</f>
        <v>0</v>
      </c>
      <c r="D135" s="1">
        <f>'Carolina-panthers'!D5</f>
        <v>0</v>
      </c>
      <c r="E135" s="1">
        <f>'Carolina-panthers'!E5</f>
        <v>0</v>
      </c>
      <c r="F135" s="1">
        <f>'Carolina-panthers'!F5</f>
        <v>0</v>
      </c>
      <c r="G135" s="1">
        <f>'Carolina-panthers'!G5</f>
        <v>0</v>
      </c>
      <c r="H135" s="1" t="e">
        <f>'Carolina-panthers'!H5</f>
        <v>#VALUE!</v>
      </c>
      <c r="I135" s="1" t="e">
        <f>'Carolina-panthers'!I5</f>
        <v>#VALUE!</v>
      </c>
      <c r="J135" s="1" t="e">
        <f>'Carolina-panthers'!J5</f>
        <v>#VALUE!</v>
      </c>
      <c r="K135" s="1" t="e">
        <f>'Carolina-panthers'!K5</f>
        <v>#VALUE!</v>
      </c>
      <c r="L135" s="1" t="e">
        <f>'Carolina-panthers'!L5</f>
        <v>#VALUE!</v>
      </c>
      <c r="M135" s="1" t="e">
        <f>'Carolina-panthers'!M5</f>
        <v>#VALUE!</v>
      </c>
      <c r="N135" s="1" t="e">
        <f>'Carolina-panthers'!N5</f>
        <v>#VALUE!</v>
      </c>
      <c r="O135" s="1" t="e">
        <f>'Carolina-panthers'!O5</f>
        <v>#VALUE!</v>
      </c>
      <c r="P135" s="1" t="e">
        <f>'Carolina-panthers'!P5</f>
        <v>#VALUE!</v>
      </c>
      <c r="Q135" s="1" t="e">
        <f>'Carolina-panthers'!Q5</f>
        <v>#VALUE!</v>
      </c>
      <c r="R135" s="1" t="e">
        <f>'Carolina-panthers'!R5</f>
        <v>#VALUE!</v>
      </c>
      <c r="S135" s="1" t="e">
        <f>'Carolina-panthers'!S5</f>
        <v>#VALUE!</v>
      </c>
      <c r="T135" s="1" t="e">
        <f>'Carolina-panthers'!T5</f>
        <v>#VALUE!</v>
      </c>
      <c r="U135" s="1" t="e">
        <f>'Carolina-panthers'!U5</f>
        <v>#VALUE!</v>
      </c>
      <c r="V135" s="1" t="e">
        <f>'Carolina-panthers'!V5</f>
        <v>#VALUE!</v>
      </c>
      <c r="W135" s="1" t="e">
        <f>'Carolina-panthers'!W5</f>
        <v>#VALUE!</v>
      </c>
      <c r="X135" s="1" t="e">
        <f>'Carolina-panthers'!X5</f>
        <v>#VALUE!</v>
      </c>
      <c r="Y135" s="1" t="e">
        <f t="shared" si="32"/>
        <v>#VALUE!</v>
      </c>
      <c r="Z135" s="1" t="e">
        <f t="shared" si="33"/>
        <v>#VALUE!</v>
      </c>
      <c r="AA135" s="1" t="e">
        <f t="shared" si="34"/>
        <v>#VALUE!</v>
      </c>
      <c r="AB135" s="1" t="e">
        <f t="shared" si="35"/>
        <v>#VALUE!</v>
      </c>
      <c r="AC135" s="1" t="e">
        <f t="shared" si="36"/>
        <v>#VALUE!</v>
      </c>
      <c r="AD135" s="1" t="e">
        <f t="shared" ref="AD135:AD161" si="39">TREND(H135:S135)</f>
        <v>#VALUE!</v>
      </c>
      <c r="AE135" s="1">
        <f t="shared" si="37"/>
        <v>0</v>
      </c>
      <c r="AF135" t="e">
        <f t="shared" si="38"/>
        <v>#VALUE!</v>
      </c>
    </row>
    <row r="136" spans="1:32">
      <c r="A136" s="1" t="str">
        <f>'Carolina-panthers'!A6</f>
        <v>CAR</v>
      </c>
      <c r="B136" s="1">
        <f>'Carolina-panthers'!B6</f>
        <v>0</v>
      </c>
      <c r="C136" s="1">
        <f>'Carolina-panthers'!C6</f>
        <v>0</v>
      </c>
      <c r="D136" s="1">
        <f>'Carolina-panthers'!D6</f>
        <v>0</v>
      </c>
      <c r="E136" s="1">
        <f>'Carolina-panthers'!E6</f>
        <v>0</v>
      </c>
      <c r="F136" s="1">
        <f>'Carolina-panthers'!F6</f>
        <v>0</v>
      </c>
      <c r="G136" s="1">
        <f>'Carolina-panthers'!G6</f>
        <v>0</v>
      </c>
      <c r="H136" s="1">
        <f>'Carolina-panthers'!H6</f>
        <v>-5.5</v>
      </c>
      <c r="I136" s="1">
        <f>'Carolina-panthers'!I6</f>
        <v>-6.5</v>
      </c>
      <c r="J136" s="1" t="str">
        <f>'Carolina-panthers'!J6</f>
        <v>NO</v>
      </c>
      <c r="K136" s="1" t="str">
        <f>'Carolina-panthers'!K6</f>
        <v>@NE</v>
      </c>
      <c r="L136" s="1" t="str">
        <f>'Carolina-panthers'!L6</f>
        <v>@DET</v>
      </c>
      <c r="M136" s="1" t="str">
        <f>'Carolina-panthers'!M6</f>
        <v>PHI</v>
      </c>
      <c r="N136" s="1" t="str">
        <f>'Carolina-panthers'!N6</f>
        <v>@CHI</v>
      </c>
      <c r="O136" s="1" t="str">
        <f>'Carolina-panthers'!O6</f>
        <v>@TB</v>
      </c>
      <c r="P136" s="1" t="str">
        <f>'Carolina-panthers'!P6</f>
        <v>ATL</v>
      </c>
      <c r="Q136" s="1" t="str">
        <f>'Carolina-panthers'!Q6</f>
        <v>MIA</v>
      </c>
      <c r="R136" s="1" t="str">
        <f>'Carolina-panthers'!R6</f>
        <v>BYE</v>
      </c>
      <c r="S136" s="1" t="str">
        <f>'Carolina-panthers'!S6</f>
        <v>@NYJ</v>
      </c>
      <c r="T136" s="1" t="str">
        <f>'Carolina-panthers'!T6</f>
        <v>@NO</v>
      </c>
      <c r="U136" s="1" t="str">
        <f>'Carolina-panthers'!U6</f>
        <v>MIN</v>
      </c>
      <c r="V136" s="1" t="str">
        <f>'Carolina-panthers'!V6</f>
        <v>GB</v>
      </c>
      <c r="W136" s="1" t="str">
        <f>'Carolina-panthers'!W6</f>
        <v>TB</v>
      </c>
      <c r="X136" s="1" t="str">
        <f>'Carolina-panthers'!X6</f>
        <v>@ATL</v>
      </c>
      <c r="Y136" s="1">
        <f t="shared" si="32"/>
        <v>-12</v>
      </c>
      <c r="Z136" s="1">
        <f t="shared" si="33"/>
        <v>0.70710678118654757</v>
      </c>
      <c r="AA136" s="1">
        <f t="shared" si="34"/>
        <v>-6</v>
      </c>
      <c r="AB136" s="1">
        <f t="shared" si="35"/>
        <v>0.5</v>
      </c>
      <c r="AC136" s="1" t="e">
        <f t="shared" si="36"/>
        <v>#NUM!</v>
      </c>
      <c r="AD136" s="1" t="e">
        <f t="shared" si="39"/>
        <v>#VALUE!</v>
      </c>
      <c r="AE136" s="1">
        <f t="shared" si="37"/>
        <v>2</v>
      </c>
      <c r="AF136">
        <f t="shared" si="38"/>
        <v>0.5</v>
      </c>
    </row>
    <row r="137" spans="1:32">
      <c r="A137" s="1" t="str">
        <f>'Tampa_Bay-Buccaneers'!A2</f>
        <v>TB</v>
      </c>
      <c r="B137" s="1">
        <f>'Tampa_Bay-Buccaneers'!B2</f>
        <v>0</v>
      </c>
      <c r="C137" s="1">
        <f>'Tampa_Bay-Buccaneers'!C2</f>
        <v>0</v>
      </c>
      <c r="D137" s="1">
        <f>'Tampa_Bay-Buccaneers'!D2</f>
        <v>0</v>
      </c>
      <c r="E137" s="1">
        <f>'Tampa_Bay-Buccaneers'!E2</f>
        <v>0</v>
      </c>
      <c r="F137" s="1">
        <f>'Tampa_Bay-Buccaneers'!F2</f>
        <v>0</v>
      </c>
      <c r="G137" s="1">
        <f>'Tampa_Bay-Buccaneers'!G2</f>
        <v>0</v>
      </c>
      <c r="H137" s="1">
        <f>'Tampa_Bay-Buccaneers'!H2</f>
        <v>0</v>
      </c>
      <c r="I137" s="1">
        <f>'Tampa_Bay-Buccaneers'!I2</f>
        <v>29</v>
      </c>
      <c r="J137" s="1" t="str">
        <f>'Tampa_Bay-Buccaneers'!J2</f>
        <v>@MIN</v>
      </c>
      <c r="K137" s="1" t="str">
        <f>'Tampa_Bay-Buccaneers'!K2</f>
        <v>NYG</v>
      </c>
      <c r="L137" s="1" t="str">
        <f>'Tampa_Bay-Buccaneers'!L2</f>
        <v>NE</v>
      </c>
      <c r="M137" s="1" t="str">
        <f>'Tampa_Bay-Buccaneers'!M2</f>
        <v>@ARI</v>
      </c>
      <c r="N137" s="1" t="str">
        <f>'Tampa_Bay-Buccaneers'!N2</f>
        <v>@BUF</v>
      </c>
      <c r="O137" s="1" t="str">
        <f>'Tampa_Bay-Buccaneers'!O2</f>
        <v>CAR</v>
      </c>
      <c r="P137" s="1" t="str">
        <f>'Tampa_Bay-Buccaneers'!P2</f>
        <v>@NO</v>
      </c>
      <c r="Q137" s="1" t="str">
        <f>'Tampa_Bay-Buccaneers'!Q2</f>
        <v>NYJ</v>
      </c>
      <c r="R137" s="1" t="str">
        <f>'Tampa_Bay-Buccaneers'!R2</f>
        <v>BYE</v>
      </c>
      <c r="S137" s="1" t="str">
        <f>'Tampa_Bay-Buccaneers'!S2</f>
        <v>@ATL</v>
      </c>
      <c r="T137" s="1" t="str">
        <f>'Tampa_Bay-Buccaneers'!T2</f>
        <v>@GB</v>
      </c>
      <c r="U137" s="1" t="str">
        <f>'Tampa_Bay-Buccaneers'!U2</f>
        <v>DET</v>
      </c>
      <c r="V137" s="1" t="str">
        <f>'Tampa_Bay-Buccaneers'!V2</f>
        <v>ATL</v>
      </c>
      <c r="W137" s="1" t="str">
        <f>'Tampa_Bay-Buccaneers'!W2</f>
        <v>@CAR</v>
      </c>
      <c r="X137" s="1" t="str">
        <f>'Tampa_Bay-Buccaneers'!X2</f>
        <v>NO</v>
      </c>
      <c r="Y137" s="1">
        <f t="shared" si="32"/>
        <v>29</v>
      </c>
      <c r="Z137" s="1">
        <f t="shared" si="33"/>
        <v>20.506096654409877</v>
      </c>
      <c r="AA137" s="1">
        <f t="shared" si="34"/>
        <v>14.5</v>
      </c>
      <c r="AB137" s="1">
        <f t="shared" si="35"/>
        <v>14.5</v>
      </c>
      <c r="AC137" s="1" t="e">
        <f t="shared" si="36"/>
        <v>#NUM!</v>
      </c>
      <c r="AD137" s="1" t="e">
        <f t="shared" si="39"/>
        <v>#VALUE!</v>
      </c>
      <c r="AE137" s="1">
        <f t="shared" si="37"/>
        <v>2</v>
      </c>
      <c r="AF137">
        <f t="shared" si="38"/>
        <v>14.5</v>
      </c>
    </row>
    <row r="138" spans="1:32">
      <c r="A138" s="1" t="str">
        <f>'Tampa_Bay-Buccaneers'!A3</f>
        <v>TB</v>
      </c>
      <c r="B138" s="1">
        <f>'Tampa_Bay-Buccaneers'!B3</f>
        <v>0</v>
      </c>
      <c r="C138" s="1">
        <f>'Tampa_Bay-Buccaneers'!C3</f>
        <v>0</v>
      </c>
      <c r="D138" s="1">
        <f>'Tampa_Bay-Buccaneers'!D3</f>
        <v>0</v>
      </c>
      <c r="E138" s="1">
        <f>'Tampa_Bay-Buccaneers'!E3</f>
        <v>0</v>
      </c>
      <c r="F138" s="1">
        <f>'Tampa_Bay-Buccaneers'!F3</f>
        <v>0</v>
      </c>
      <c r="G138" s="1">
        <f>'Tampa_Bay-Buccaneers'!G3</f>
        <v>0</v>
      </c>
      <c r="H138" s="1">
        <f>'Tampa_Bay-Buccaneers'!H3</f>
        <v>0</v>
      </c>
      <c r="I138" s="1">
        <f>'Tampa_Bay-Buccaneers'!I3</f>
        <v>7</v>
      </c>
      <c r="J138" s="1" t="str">
        <f>'Tampa_Bay-Buccaneers'!J3</f>
        <v>@MIN</v>
      </c>
      <c r="K138" s="1" t="str">
        <f>'Tampa_Bay-Buccaneers'!K3</f>
        <v>NYG</v>
      </c>
      <c r="L138" s="1" t="str">
        <f>'Tampa_Bay-Buccaneers'!L3</f>
        <v>NE</v>
      </c>
      <c r="M138" s="1" t="str">
        <f>'Tampa_Bay-Buccaneers'!M3</f>
        <v>@ARI</v>
      </c>
      <c r="N138" s="1" t="str">
        <f>'Tampa_Bay-Buccaneers'!N3</f>
        <v>@BUF</v>
      </c>
      <c r="O138" s="1" t="str">
        <f>'Tampa_Bay-Buccaneers'!O3</f>
        <v>CAR</v>
      </c>
      <c r="P138" s="1" t="str">
        <f>'Tampa_Bay-Buccaneers'!P3</f>
        <v>@NO</v>
      </c>
      <c r="Q138" s="1" t="str">
        <f>'Tampa_Bay-Buccaneers'!Q3</f>
        <v>NYJ</v>
      </c>
      <c r="R138" s="1" t="str">
        <f>'Tampa_Bay-Buccaneers'!R3</f>
        <v>BYE</v>
      </c>
      <c r="S138" s="1" t="str">
        <f>'Tampa_Bay-Buccaneers'!S3</f>
        <v>@ATL</v>
      </c>
      <c r="T138" s="1" t="str">
        <f>'Tampa_Bay-Buccaneers'!T3</f>
        <v>@GB</v>
      </c>
      <c r="U138" s="1" t="str">
        <f>'Tampa_Bay-Buccaneers'!U3</f>
        <v>DET</v>
      </c>
      <c r="V138" s="1" t="str">
        <f>'Tampa_Bay-Buccaneers'!V3</f>
        <v>ATL</v>
      </c>
      <c r="W138" s="1" t="str">
        <f>'Tampa_Bay-Buccaneers'!W3</f>
        <v>@CAR</v>
      </c>
      <c r="X138" s="1" t="str">
        <f>'Tampa_Bay-Buccaneers'!X3</f>
        <v>NO</v>
      </c>
      <c r="Y138" s="1">
        <f t="shared" si="32"/>
        <v>7</v>
      </c>
      <c r="Z138" s="1">
        <f t="shared" si="33"/>
        <v>4.9497474683058327</v>
      </c>
      <c r="AA138" s="1">
        <f t="shared" si="34"/>
        <v>3.5</v>
      </c>
      <c r="AB138" s="1">
        <f t="shared" si="35"/>
        <v>3.5</v>
      </c>
      <c r="AC138" s="1" t="e">
        <f t="shared" si="36"/>
        <v>#NUM!</v>
      </c>
      <c r="AD138" s="1" t="e">
        <f t="shared" si="39"/>
        <v>#VALUE!</v>
      </c>
      <c r="AE138" s="1">
        <f t="shared" si="37"/>
        <v>2</v>
      </c>
      <c r="AF138">
        <f t="shared" si="38"/>
        <v>3.5</v>
      </c>
    </row>
    <row r="139" spans="1:32">
      <c r="A139" s="1" t="str">
        <f>'Tampa_Bay-Buccaneers'!A4</f>
        <v>TB</v>
      </c>
      <c r="B139" s="1">
        <f>'Tampa_Bay-Buccaneers'!B4</f>
        <v>0</v>
      </c>
      <c r="C139" s="1">
        <f>'Tampa_Bay-Buccaneers'!C4</f>
        <v>0</v>
      </c>
      <c r="D139" s="1">
        <f>'Tampa_Bay-Buccaneers'!D4</f>
        <v>0</v>
      </c>
      <c r="E139" s="1">
        <f>'Tampa_Bay-Buccaneers'!E4</f>
        <v>0</v>
      </c>
      <c r="F139" s="1">
        <f>'Tampa_Bay-Buccaneers'!F4</f>
        <v>0</v>
      </c>
      <c r="G139" s="1">
        <f>'Tampa_Bay-Buccaneers'!G4</f>
        <v>0</v>
      </c>
      <c r="H139" s="1" t="str">
        <f>'Tampa_Bay-Buccaneers'!H4</f>
        <v>@MIA</v>
      </c>
      <c r="I139" s="1" t="str">
        <f>'Tampa_Bay-Buccaneers'!I4</f>
        <v>CHI</v>
      </c>
      <c r="J139" s="1">
        <f>'Tampa_Bay-Buccaneers'!J4</f>
        <v>25.8</v>
      </c>
      <c r="K139" s="1" t="str">
        <f>'Tampa_Bay-Buccaneers'!K4</f>
        <v>NYG</v>
      </c>
      <c r="L139" s="1" t="str">
        <f>'Tampa_Bay-Buccaneers'!L4</f>
        <v>NE</v>
      </c>
      <c r="M139" s="1" t="str">
        <f>'Tampa_Bay-Buccaneers'!M4</f>
        <v>@ARI</v>
      </c>
      <c r="N139" s="1" t="str">
        <f>'Tampa_Bay-Buccaneers'!N4</f>
        <v>@BUF</v>
      </c>
      <c r="O139" s="1" t="str">
        <f>'Tampa_Bay-Buccaneers'!O4</f>
        <v>CAR</v>
      </c>
      <c r="P139" s="1" t="str">
        <f>'Tampa_Bay-Buccaneers'!P4</f>
        <v>@NO</v>
      </c>
      <c r="Q139" s="1" t="str">
        <f>'Tampa_Bay-Buccaneers'!Q4</f>
        <v>NYJ</v>
      </c>
      <c r="R139" s="1" t="str">
        <f>'Tampa_Bay-Buccaneers'!R4</f>
        <v>BYE</v>
      </c>
      <c r="S139" s="1" t="str">
        <f>'Tampa_Bay-Buccaneers'!S4</f>
        <v>@ATL</v>
      </c>
      <c r="T139" s="1" t="str">
        <f>'Tampa_Bay-Buccaneers'!T4</f>
        <v>@GB</v>
      </c>
      <c r="U139" s="1" t="str">
        <f>'Tampa_Bay-Buccaneers'!U4</f>
        <v>DET</v>
      </c>
      <c r="V139" s="1" t="str">
        <f>'Tampa_Bay-Buccaneers'!V4</f>
        <v>ATL</v>
      </c>
      <c r="W139" s="1" t="str">
        <f>'Tampa_Bay-Buccaneers'!W4</f>
        <v>@CAR</v>
      </c>
      <c r="X139" s="1" t="str">
        <f>'Tampa_Bay-Buccaneers'!X4</f>
        <v>NO</v>
      </c>
      <c r="Y139" s="1">
        <f t="shared" si="32"/>
        <v>25.8</v>
      </c>
      <c r="Z139" s="1" t="e">
        <f t="shared" si="33"/>
        <v>#DIV/0!</v>
      </c>
      <c r="AA139" s="1">
        <f t="shared" si="34"/>
        <v>25.8</v>
      </c>
      <c r="AB139" s="1">
        <f t="shared" si="35"/>
        <v>0</v>
      </c>
      <c r="AC139" s="1" t="e">
        <f t="shared" si="36"/>
        <v>#VALUE!</v>
      </c>
      <c r="AD139" s="1" t="e">
        <f t="shared" si="39"/>
        <v>#VALUE!</v>
      </c>
      <c r="AE139" s="1">
        <f t="shared" si="37"/>
        <v>1</v>
      </c>
      <c r="AF139">
        <f t="shared" si="38"/>
        <v>0</v>
      </c>
    </row>
    <row r="140" spans="1:32">
      <c r="A140" s="1" t="str">
        <f>'Tampa_Bay-Buccaneers'!A5</f>
        <v>TB - V</v>
      </c>
      <c r="B140" s="1">
        <f>'Tampa_Bay-Buccaneers'!B5</f>
        <v>0</v>
      </c>
      <c r="C140" s="1">
        <f>'Tampa_Bay-Buccaneers'!C5</f>
        <v>0</v>
      </c>
      <c r="D140" s="1">
        <f>'Tampa_Bay-Buccaneers'!D5</f>
        <v>0</v>
      </c>
      <c r="E140" s="1">
        <f>'Tampa_Bay-Buccaneers'!E5</f>
        <v>0</v>
      </c>
      <c r="F140" s="1">
        <f>'Tampa_Bay-Buccaneers'!F5</f>
        <v>0</v>
      </c>
      <c r="G140" s="1">
        <f>'Tampa_Bay-Buccaneers'!G5</f>
        <v>0</v>
      </c>
      <c r="H140" s="1" t="e">
        <f>'Tampa_Bay-Buccaneers'!H5</f>
        <v>#VALUE!</v>
      </c>
      <c r="I140" s="1" t="e">
        <f>'Tampa_Bay-Buccaneers'!I5</f>
        <v>#VALUE!</v>
      </c>
      <c r="J140" s="1" t="e">
        <f>'Tampa_Bay-Buccaneers'!J5</f>
        <v>#VALUE!</v>
      </c>
      <c r="K140" s="1" t="e">
        <f>'Tampa_Bay-Buccaneers'!K5</f>
        <v>#VALUE!</v>
      </c>
      <c r="L140" s="1" t="e">
        <f>'Tampa_Bay-Buccaneers'!L5</f>
        <v>#VALUE!</v>
      </c>
      <c r="M140" s="1" t="e">
        <f>'Tampa_Bay-Buccaneers'!M5</f>
        <v>#VALUE!</v>
      </c>
      <c r="N140" s="1" t="e">
        <f>'Tampa_Bay-Buccaneers'!N5</f>
        <v>#VALUE!</v>
      </c>
      <c r="O140" s="1" t="e">
        <f>'Tampa_Bay-Buccaneers'!O5</f>
        <v>#VALUE!</v>
      </c>
      <c r="P140" s="1" t="e">
        <f>'Tampa_Bay-Buccaneers'!P5</f>
        <v>#VALUE!</v>
      </c>
      <c r="Q140" s="1" t="e">
        <f>'Tampa_Bay-Buccaneers'!Q5</f>
        <v>#VALUE!</v>
      </c>
      <c r="R140" s="1" t="e">
        <f>'Tampa_Bay-Buccaneers'!R5</f>
        <v>#VALUE!</v>
      </c>
      <c r="S140" s="1" t="e">
        <f>'Tampa_Bay-Buccaneers'!S5</f>
        <v>#VALUE!</v>
      </c>
      <c r="T140" s="1" t="e">
        <f>'Tampa_Bay-Buccaneers'!T5</f>
        <v>#VALUE!</v>
      </c>
      <c r="U140" s="1" t="e">
        <f>'Tampa_Bay-Buccaneers'!U5</f>
        <v>#VALUE!</v>
      </c>
      <c r="V140" s="1" t="e">
        <f>'Tampa_Bay-Buccaneers'!V5</f>
        <v>#VALUE!</v>
      </c>
      <c r="W140" s="1" t="e">
        <f>'Tampa_Bay-Buccaneers'!W5</f>
        <v>#VALUE!</v>
      </c>
      <c r="X140" s="1" t="e">
        <f>'Tampa_Bay-Buccaneers'!X5</f>
        <v>#VALUE!</v>
      </c>
      <c r="Y140" s="1" t="e">
        <f t="shared" si="32"/>
        <v>#VALUE!</v>
      </c>
      <c r="Z140" s="1" t="e">
        <f t="shared" si="33"/>
        <v>#VALUE!</v>
      </c>
      <c r="AA140" s="1" t="e">
        <f t="shared" si="34"/>
        <v>#VALUE!</v>
      </c>
      <c r="AB140" s="1" t="e">
        <f t="shared" si="35"/>
        <v>#VALUE!</v>
      </c>
      <c r="AC140" s="1" t="e">
        <f t="shared" si="36"/>
        <v>#VALUE!</v>
      </c>
      <c r="AD140" s="1" t="e">
        <f t="shared" si="39"/>
        <v>#VALUE!</v>
      </c>
      <c r="AE140" s="1">
        <f t="shared" si="37"/>
        <v>0</v>
      </c>
      <c r="AF140" t="e">
        <f t="shared" si="38"/>
        <v>#VALUE!</v>
      </c>
    </row>
    <row r="141" spans="1:32">
      <c r="A141" s="1" t="str">
        <f>'Tampa_Bay-Buccaneers'!A6</f>
        <v>TB</v>
      </c>
      <c r="B141" s="1">
        <f>'Tampa_Bay-Buccaneers'!B6</f>
        <v>0</v>
      </c>
      <c r="C141" s="1">
        <f>'Tampa_Bay-Buccaneers'!C6</f>
        <v>0</v>
      </c>
      <c r="D141" s="1">
        <f>'Tampa_Bay-Buccaneers'!D6</f>
        <v>0</v>
      </c>
      <c r="E141" s="1">
        <f>'Tampa_Bay-Buccaneers'!E6</f>
        <v>0</v>
      </c>
      <c r="F141" s="1">
        <f>'Tampa_Bay-Buccaneers'!F6</f>
        <v>0</v>
      </c>
      <c r="G141" s="1">
        <f>'Tampa_Bay-Buccaneers'!G6</f>
        <v>0</v>
      </c>
      <c r="H141" s="1">
        <f>'Tampa_Bay-Buccaneers'!H6</f>
        <v>-2.5</v>
      </c>
      <c r="I141" s="1">
        <f>'Tampa_Bay-Buccaneers'!I6</f>
        <v>-7</v>
      </c>
      <c r="J141" s="1" t="str">
        <f>'Tampa_Bay-Buccaneers'!J6</f>
        <v>@MIN</v>
      </c>
      <c r="K141" s="1" t="str">
        <f>'Tampa_Bay-Buccaneers'!K6</f>
        <v>NYG</v>
      </c>
      <c r="L141" s="1" t="str">
        <f>'Tampa_Bay-Buccaneers'!L6</f>
        <v>NE</v>
      </c>
      <c r="M141" s="1" t="str">
        <f>'Tampa_Bay-Buccaneers'!M6</f>
        <v>@ARI</v>
      </c>
      <c r="N141" s="1" t="str">
        <f>'Tampa_Bay-Buccaneers'!N6</f>
        <v>@BUF</v>
      </c>
      <c r="O141" s="1" t="str">
        <f>'Tampa_Bay-Buccaneers'!O6</f>
        <v>CAR</v>
      </c>
      <c r="P141" s="1" t="str">
        <f>'Tampa_Bay-Buccaneers'!P6</f>
        <v>@NO</v>
      </c>
      <c r="Q141" s="1" t="str">
        <f>'Tampa_Bay-Buccaneers'!Q6</f>
        <v>NYJ</v>
      </c>
      <c r="R141" s="1" t="str">
        <f>'Tampa_Bay-Buccaneers'!R6</f>
        <v>BYE</v>
      </c>
      <c r="S141" s="1" t="str">
        <f>'Tampa_Bay-Buccaneers'!S6</f>
        <v>@ATL</v>
      </c>
      <c r="T141" s="1" t="str">
        <f>'Tampa_Bay-Buccaneers'!T6</f>
        <v>@GB</v>
      </c>
      <c r="U141" s="1" t="str">
        <f>'Tampa_Bay-Buccaneers'!U6</f>
        <v>DET</v>
      </c>
      <c r="V141" s="1" t="str">
        <f>'Tampa_Bay-Buccaneers'!V6</f>
        <v>ATL</v>
      </c>
      <c r="W141" s="1" t="str">
        <f>'Tampa_Bay-Buccaneers'!W6</f>
        <v>@CAR</v>
      </c>
      <c r="X141" s="1" t="str">
        <f>'Tampa_Bay-Buccaneers'!X6</f>
        <v>NO</v>
      </c>
      <c r="Y141" s="1">
        <f t="shared" si="32"/>
        <v>-9.5</v>
      </c>
      <c r="Z141" s="1">
        <f t="shared" si="33"/>
        <v>3.1819805153394638</v>
      </c>
      <c r="AA141" s="1">
        <f t="shared" si="34"/>
        <v>-4.75</v>
      </c>
      <c r="AB141" s="1">
        <f t="shared" si="35"/>
        <v>2.25</v>
      </c>
      <c r="AC141" s="1" t="e">
        <f t="shared" si="36"/>
        <v>#NUM!</v>
      </c>
      <c r="AD141" s="1" t="e">
        <f t="shared" si="39"/>
        <v>#VALUE!</v>
      </c>
      <c r="AE141" s="1">
        <f t="shared" si="37"/>
        <v>2</v>
      </c>
      <c r="AF141">
        <f t="shared" si="38"/>
        <v>2.25</v>
      </c>
    </row>
    <row r="142" spans="1:32">
      <c r="A142" s="1" t="str">
        <f>San_Francisco_49ers!A2</f>
        <v>SF</v>
      </c>
      <c r="B142" s="1">
        <f>San_Francisco_49ers!B2</f>
        <v>0</v>
      </c>
      <c r="C142" s="1">
        <f>San_Francisco_49ers!C2</f>
        <v>0</v>
      </c>
      <c r="D142" s="1">
        <f>San_Francisco_49ers!D2</f>
        <v>0</v>
      </c>
      <c r="E142" s="1">
        <f>San_Francisco_49ers!E2</f>
        <v>0</v>
      </c>
      <c r="F142" s="1">
        <f>San_Francisco_49ers!F2</f>
        <v>0</v>
      </c>
      <c r="G142" s="1">
        <f>San_Francisco_49ers!G2</f>
        <v>0</v>
      </c>
      <c r="H142" s="1">
        <f>San_Francisco_49ers!H2</f>
        <v>3</v>
      </c>
      <c r="I142" s="1">
        <f>San_Francisco_49ers!I2</f>
        <v>9</v>
      </c>
      <c r="J142" s="1" t="str">
        <f>San_Francisco_49ers!J2</f>
        <v>LAR</v>
      </c>
      <c r="K142" s="1" t="str">
        <f>San_Francisco_49ers!K2</f>
        <v>@ARI</v>
      </c>
      <c r="L142" s="1" t="str">
        <f>San_Francisco_49ers!L2</f>
        <v>@IND</v>
      </c>
      <c r="M142" s="1" t="str">
        <f>San_Francisco_49ers!M2</f>
        <v>@WSH</v>
      </c>
      <c r="N142" s="1" t="str">
        <f>San_Francisco_49ers!N2</f>
        <v>DAL</v>
      </c>
      <c r="O142" s="1" t="str">
        <f>San_Francisco_49ers!O2</f>
        <v>@PHI</v>
      </c>
      <c r="P142" s="1" t="str">
        <f>San_Francisco_49ers!P2</f>
        <v>ARI</v>
      </c>
      <c r="Q142" s="1" t="str">
        <f>San_Francisco_49ers!Q2</f>
        <v>NYG</v>
      </c>
      <c r="R142" s="1" t="str">
        <f>San_Francisco_49ers!R2</f>
        <v>BYE</v>
      </c>
      <c r="S142" s="1" t="str">
        <f>San_Francisco_49ers!S2</f>
        <v>SEA</v>
      </c>
      <c r="T142" s="1" t="str">
        <f>San_Francisco_49ers!T2</f>
        <v>@CHI</v>
      </c>
      <c r="U142" s="1" t="str">
        <f>San_Francisco_49ers!U2</f>
        <v>@HOU</v>
      </c>
      <c r="V142" s="1" t="str">
        <f>San_Francisco_49ers!V2</f>
        <v>TEN</v>
      </c>
      <c r="W142" s="1" t="str">
        <f>San_Francisco_49ers!W2</f>
        <v>JAX</v>
      </c>
      <c r="X142" s="1" t="str">
        <f>San_Francisco_49ers!X2</f>
        <v>@LAR</v>
      </c>
      <c r="Y142" s="1">
        <f t="shared" si="32"/>
        <v>12</v>
      </c>
      <c r="Z142" s="1">
        <f t="shared" si="33"/>
        <v>4.2426406871192848</v>
      </c>
      <c r="AA142" s="1">
        <f t="shared" si="34"/>
        <v>6</v>
      </c>
      <c r="AB142" s="1">
        <f t="shared" si="35"/>
        <v>3</v>
      </c>
      <c r="AC142" s="1" t="e">
        <f t="shared" si="36"/>
        <v>#VALUE!</v>
      </c>
      <c r="AD142" s="1" t="e">
        <f t="shared" si="39"/>
        <v>#VALUE!</v>
      </c>
      <c r="AE142" s="1">
        <f t="shared" si="37"/>
        <v>2</v>
      </c>
      <c r="AF142">
        <f t="shared" si="38"/>
        <v>3</v>
      </c>
    </row>
    <row r="143" spans="1:32">
      <c r="A143" s="1" t="str">
        <f>San_Francisco_49ers!A3</f>
        <v>SF</v>
      </c>
      <c r="B143" s="1">
        <f>San_Francisco_49ers!B3</f>
        <v>0</v>
      </c>
      <c r="C143" s="1">
        <f>San_Francisco_49ers!C3</f>
        <v>0</v>
      </c>
      <c r="D143" s="1">
        <f>San_Francisco_49ers!D3</f>
        <v>0</v>
      </c>
      <c r="E143" s="1">
        <f>San_Francisco_49ers!E3</f>
        <v>0</v>
      </c>
      <c r="F143" s="1">
        <f>San_Francisco_49ers!F3</f>
        <v>0</v>
      </c>
      <c r="G143" s="1">
        <f>San_Francisco_49ers!G3</f>
        <v>0</v>
      </c>
      <c r="H143" s="1">
        <f>San_Francisco_49ers!H3</f>
        <v>23</v>
      </c>
      <c r="I143" s="1">
        <f>San_Francisco_49ers!I3</f>
        <v>12</v>
      </c>
      <c r="J143" s="1" t="str">
        <f>San_Francisco_49ers!J3</f>
        <v>LAR</v>
      </c>
      <c r="K143" s="1" t="str">
        <f>San_Francisco_49ers!K3</f>
        <v>@ARI</v>
      </c>
      <c r="L143" s="1" t="str">
        <f>San_Francisco_49ers!L3</f>
        <v>@IND</v>
      </c>
      <c r="M143" s="1" t="str">
        <f>San_Francisco_49ers!M3</f>
        <v>@WSH</v>
      </c>
      <c r="N143" s="1" t="str">
        <f>San_Francisco_49ers!N3</f>
        <v>DAL</v>
      </c>
      <c r="O143" s="1" t="str">
        <f>San_Francisco_49ers!O3</f>
        <v>@PHI</v>
      </c>
      <c r="P143" s="1" t="str">
        <f>San_Francisco_49ers!P3</f>
        <v>ARI</v>
      </c>
      <c r="Q143" s="1" t="str">
        <f>San_Francisco_49ers!Q3</f>
        <v>NYG</v>
      </c>
      <c r="R143" s="1" t="str">
        <f>San_Francisco_49ers!R3</f>
        <v>BYE</v>
      </c>
      <c r="S143" s="1" t="str">
        <f>San_Francisco_49ers!S3</f>
        <v>SEA</v>
      </c>
      <c r="T143" s="1" t="str">
        <f>San_Francisco_49ers!T3</f>
        <v>@CHI</v>
      </c>
      <c r="U143" s="1" t="str">
        <f>San_Francisco_49ers!U3</f>
        <v>@HOU</v>
      </c>
      <c r="V143" s="1" t="str">
        <f>San_Francisco_49ers!V3</f>
        <v>TEN</v>
      </c>
      <c r="W143" s="1" t="str">
        <f>San_Francisco_49ers!W3</f>
        <v>JAX</v>
      </c>
      <c r="X143" s="1" t="str">
        <f>San_Francisco_49ers!X3</f>
        <v>@LAR</v>
      </c>
      <c r="Y143" s="1">
        <f t="shared" si="32"/>
        <v>35</v>
      </c>
      <c r="Z143" s="1">
        <f t="shared" si="33"/>
        <v>7.7781745930520225</v>
      </c>
      <c r="AA143" s="1">
        <f t="shared" si="34"/>
        <v>17.5</v>
      </c>
      <c r="AB143" s="1">
        <f t="shared" si="35"/>
        <v>5.5</v>
      </c>
      <c r="AC143" s="1" t="e">
        <f t="shared" si="36"/>
        <v>#VALUE!</v>
      </c>
      <c r="AD143" s="1" t="e">
        <f t="shared" si="39"/>
        <v>#VALUE!</v>
      </c>
      <c r="AE143" s="1">
        <f t="shared" si="37"/>
        <v>2</v>
      </c>
      <c r="AF143">
        <f t="shared" si="38"/>
        <v>5.5</v>
      </c>
    </row>
    <row r="144" spans="1:32">
      <c r="A144" s="1" t="str">
        <f>San_Francisco_49ers!A4</f>
        <v>SF</v>
      </c>
      <c r="B144" s="1">
        <f>San_Francisco_49ers!B4</f>
        <v>0</v>
      </c>
      <c r="C144" s="1">
        <f>San_Francisco_49ers!C4</f>
        <v>0</v>
      </c>
      <c r="D144" s="1">
        <f>San_Francisco_49ers!D4</f>
        <v>0</v>
      </c>
      <c r="E144" s="1">
        <f>San_Francisco_49ers!E4</f>
        <v>0</v>
      </c>
      <c r="F144" s="1">
        <f>San_Francisco_49ers!F4</f>
        <v>0</v>
      </c>
      <c r="G144" s="1">
        <f>San_Francisco_49ers!G4</f>
        <v>0</v>
      </c>
      <c r="H144" s="1" t="str">
        <f>San_Francisco_49ers!H4</f>
        <v>CAR</v>
      </c>
      <c r="I144" s="1" t="str">
        <f>San_Francisco_49ers!I4</f>
        <v>@SEA</v>
      </c>
      <c r="J144" s="1">
        <f>San_Francisco_49ers!J4</f>
        <v>12</v>
      </c>
      <c r="K144" s="1" t="str">
        <f>San_Francisco_49ers!K4</f>
        <v>@ARI</v>
      </c>
      <c r="L144" s="1" t="str">
        <f>San_Francisco_49ers!L4</f>
        <v>@IND</v>
      </c>
      <c r="M144" s="1" t="str">
        <f>San_Francisco_49ers!M4</f>
        <v>@WSH</v>
      </c>
      <c r="N144" s="1" t="str">
        <f>San_Francisco_49ers!N4</f>
        <v>DAL</v>
      </c>
      <c r="O144" s="1" t="str">
        <f>San_Francisco_49ers!O4</f>
        <v>@PHI</v>
      </c>
      <c r="P144" s="1" t="str">
        <f>San_Francisco_49ers!P4</f>
        <v>ARI</v>
      </c>
      <c r="Q144" s="1" t="str">
        <f>San_Francisco_49ers!Q4</f>
        <v>NYG</v>
      </c>
      <c r="R144" s="1" t="str">
        <f>San_Francisco_49ers!R4</f>
        <v>BYE</v>
      </c>
      <c r="S144" s="1" t="str">
        <f>San_Francisco_49ers!S4</f>
        <v>SEA</v>
      </c>
      <c r="T144" s="1" t="str">
        <f>San_Francisco_49ers!T4</f>
        <v>@CHI</v>
      </c>
      <c r="U144" s="1" t="str">
        <f>San_Francisco_49ers!U4</f>
        <v>@HOU</v>
      </c>
      <c r="V144" s="1" t="str">
        <f>San_Francisco_49ers!V4</f>
        <v>TEN</v>
      </c>
      <c r="W144" s="1" t="str">
        <f>San_Francisco_49ers!W4</f>
        <v>JAX</v>
      </c>
      <c r="X144" s="1" t="str">
        <f>San_Francisco_49ers!X4</f>
        <v>@LAR</v>
      </c>
      <c r="Y144" s="1">
        <f t="shared" si="32"/>
        <v>12</v>
      </c>
      <c r="Z144" s="1" t="e">
        <f t="shared" si="33"/>
        <v>#DIV/0!</v>
      </c>
      <c r="AA144" s="1">
        <f t="shared" si="34"/>
        <v>12</v>
      </c>
      <c r="AB144" s="1">
        <f t="shared" si="35"/>
        <v>0</v>
      </c>
      <c r="AC144" s="1" t="e">
        <f t="shared" si="36"/>
        <v>#VALUE!</v>
      </c>
      <c r="AD144" s="1" t="e">
        <f t="shared" si="39"/>
        <v>#VALUE!</v>
      </c>
      <c r="AE144" s="1">
        <f t="shared" si="37"/>
        <v>1</v>
      </c>
      <c r="AF144">
        <f t="shared" si="38"/>
        <v>0</v>
      </c>
    </row>
    <row r="145" spans="1:32">
      <c r="A145" s="1" t="str">
        <f>San_Francisco_49ers!A5</f>
        <v>SF - V</v>
      </c>
      <c r="B145" s="1">
        <f>San_Francisco_49ers!B5</f>
        <v>0</v>
      </c>
      <c r="C145" s="1">
        <f>San_Francisco_49ers!C5</f>
        <v>0</v>
      </c>
      <c r="D145" s="1">
        <f>San_Francisco_49ers!D5</f>
        <v>0</v>
      </c>
      <c r="E145" s="1">
        <f>San_Francisco_49ers!E5</f>
        <v>0</v>
      </c>
      <c r="F145" s="1">
        <f>San_Francisco_49ers!F5</f>
        <v>0</v>
      </c>
      <c r="G145" s="1">
        <f>San_Francisco_49ers!G5</f>
        <v>0</v>
      </c>
      <c r="H145" s="1" t="e">
        <f>San_Francisco_49ers!H5</f>
        <v>#VALUE!</v>
      </c>
      <c r="I145" s="1" t="e">
        <f>San_Francisco_49ers!I5</f>
        <v>#VALUE!</v>
      </c>
      <c r="J145" s="1" t="e">
        <f>San_Francisco_49ers!J5</f>
        <v>#VALUE!</v>
      </c>
      <c r="K145" s="1" t="e">
        <f>San_Francisco_49ers!K5</f>
        <v>#VALUE!</v>
      </c>
      <c r="L145" s="1" t="e">
        <f>San_Francisco_49ers!L5</f>
        <v>#VALUE!</v>
      </c>
      <c r="M145" s="1" t="e">
        <f>San_Francisco_49ers!M5</f>
        <v>#VALUE!</v>
      </c>
      <c r="N145" s="1" t="e">
        <f>San_Francisco_49ers!N5</f>
        <v>#VALUE!</v>
      </c>
      <c r="O145" s="1" t="e">
        <f>San_Francisco_49ers!O5</f>
        <v>#VALUE!</v>
      </c>
      <c r="P145" s="1" t="e">
        <f>San_Francisco_49ers!P5</f>
        <v>#VALUE!</v>
      </c>
      <c r="Q145" s="1" t="e">
        <f>San_Francisco_49ers!Q5</f>
        <v>#VALUE!</v>
      </c>
      <c r="R145" s="1" t="e">
        <f>San_Francisco_49ers!R5</f>
        <v>#VALUE!</v>
      </c>
      <c r="S145" s="1" t="e">
        <f>San_Francisco_49ers!S5</f>
        <v>#VALUE!</v>
      </c>
      <c r="T145" s="1" t="e">
        <f>San_Francisco_49ers!T5</f>
        <v>#VALUE!</v>
      </c>
      <c r="U145" s="1" t="e">
        <f>San_Francisco_49ers!U5</f>
        <v>#VALUE!</v>
      </c>
      <c r="V145" s="1" t="e">
        <f>San_Francisco_49ers!V5</f>
        <v>#VALUE!</v>
      </c>
      <c r="W145" s="1" t="e">
        <f>San_Francisco_49ers!W5</f>
        <v>#VALUE!</v>
      </c>
      <c r="X145" s="1" t="e">
        <f>San_Francisco_49ers!X5</f>
        <v>#VALUE!</v>
      </c>
      <c r="Y145" s="1" t="e">
        <f t="shared" si="32"/>
        <v>#VALUE!</v>
      </c>
      <c r="Z145" s="1" t="e">
        <f t="shared" si="33"/>
        <v>#VALUE!</v>
      </c>
      <c r="AA145" s="1" t="e">
        <f t="shared" si="34"/>
        <v>#VALUE!</v>
      </c>
      <c r="AB145" s="1" t="e">
        <f t="shared" si="35"/>
        <v>#VALUE!</v>
      </c>
      <c r="AC145" s="1" t="e">
        <f t="shared" si="36"/>
        <v>#VALUE!</v>
      </c>
      <c r="AD145" s="1" t="e">
        <f t="shared" si="39"/>
        <v>#VALUE!</v>
      </c>
      <c r="AE145" s="1">
        <f t="shared" si="37"/>
        <v>0</v>
      </c>
      <c r="AF145" t="e">
        <f t="shared" si="38"/>
        <v>#VALUE!</v>
      </c>
    </row>
    <row r="146" spans="1:32">
      <c r="A146" s="1" t="str">
        <f>San_Francisco_49ers!A6</f>
        <v>SF</v>
      </c>
      <c r="B146" s="1">
        <f>San_Francisco_49ers!B6</f>
        <v>0</v>
      </c>
      <c r="C146" s="1">
        <f>San_Francisco_49ers!C6</f>
        <v>0</v>
      </c>
      <c r="D146" s="1">
        <f>San_Francisco_49ers!D6</f>
        <v>0</v>
      </c>
      <c r="E146" s="1">
        <f>San_Francisco_49ers!E6</f>
        <v>0</v>
      </c>
      <c r="F146" s="1">
        <f>San_Francisco_49ers!F6</f>
        <v>0</v>
      </c>
      <c r="G146" s="1">
        <f>San_Francisco_49ers!G6</f>
        <v>0</v>
      </c>
      <c r="H146" s="1">
        <f>San_Francisco_49ers!H6</f>
        <v>5.5</v>
      </c>
      <c r="I146" s="1">
        <f>San_Francisco_49ers!I6</f>
        <v>13.5</v>
      </c>
      <c r="J146" s="1" t="str">
        <f>San_Francisco_49ers!J6</f>
        <v>LAR</v>
      </c>
      <c r="K146" s="1" t="str">
        <f>San_Francisco_49ers!K6</f>
        <v>@ARI</v>
      </c>
      <c r="L146" s="1" t="str">
        <f>San_Francisco_49ers!L6</f>
        <v>@IND</v>
      </c>
      <c r="M146" s="1" t="str">
        <f>San_Francisco_49ers!M6</f>
        <v>@WSH</v>
      </c>
      <c r="N146" s="1" t="str">
        <f>San_Francisco_49ers!N6</f>
        <v>DAL</v>
      </c>
      <c r="O146" s="1" t="str">
        <f>San_Francisco_49ers!O6</f>
        <v>@PHI</v>
      </c>
      <c r="P146" s="1" t="str">
        <f>San_Francisco_49ers!P6</f>
        <v>ARI</v>
      </c>
      <c r="Q146" s="1" t="str">
        <f>San_Francisco_49ers!Q6</f>
        <v>NYG</v>
      </c>
      <c r="R146" s="1" t="str">
        <f>San_Francisco_49ers!R6</f>
        <v>BYE</v>
      </c>
      <c r="S146" s="1" t="str">
        <f>San_Francisco_49ers!S6</f>
        <v>SEA</v>
      </c>
      <c r="T146" s="1" t="str">
        <f>San_Francisco_49ers!T6</f>
        <v>@CHI</v>
      </c>
      <c r="U146" s="1" t="str">
        <f>San_Francisco_49ers!U6</f>
        <v>@HOU</v>
      </c>
      <c r="V146" s="1" t="str">
        <f>San_Francisco_49ers!V6</f>
        <v>TEN</v>
      </c>
      <c r="W146" s="1" t="str">
        <f>San_Francisco_49ers!W6</f>
        <v>JAX</v>
      </c>
      <c r="X146" s="1" t="str">
        <f>San_Francisco_49ers!X6</f>
        <v>@LAR</v>
      </c>
      <c r="Y146" s="1">
        <f t="shared" si="32"/>
        <v>19</v>
      </c>
      <c r="Z146" s="1">
        <f t="shared" si="33"/>
        <v>5.6568542494923806</v>
      </c>
      <c r="AA146" s="1">
        <f t="shared" si="34"/>
        <v>9.5</v>
      </c>
      <c r="AB146" s="1">
        <f t="shared" si="35"/>
        <v>4</v>
      </c>
      <c r="AC146" s="1" t="e">
        <f t="shared" si="36"/>
        <v>#VALUE!</v>
      </c>
      <c r="AD146" s="1" t="e">
        <f t="shared" si="39"/>
        <v>#VALUE!</v>
      </c>
      <c r="AE146" s="1">
        <f t="shared" si="37"/>
        <v>2</v>
      </c>
      <c r="AF146">
        <f t="shared" si="38"/>
        <v>4</v>
      </c>
    </row>
    <row r="147" spans="1:32">
      <c r="A147" s="1" t="str">
        <f>'Seattle-Seahawks'!A2</f>
        <v>SEA</v>
      </c>
      <c r="B147" s="1">
        <f>'Seattle-Seahawks'!B2</f>
        <v>0</v>
      </c>
      <c r="C147" s="1">
        <f>'Seattle-Seahawks'!C2</f>
        <v>0</v>
      </c>
      <c r="D147" s="1">
        <f>'Seattle-Seahawks'!D2</f>
        <v>0</v>
      </c>
      <c r="E147" s="1">
        <f>'Seattle-Seahawks'!E2</f>
        <v>0</v>
      </c>
      <c r="F147" s="1">
        <f>'Seattle-Seahawks'!F2</f>
        <v>0</v>
      </c>
      <c r="G147" s="1">
        <f>'Seattle-Seahawks'!G2</f>
        <v>0</v>
      </c>
      <c r="H147" s="1">
        <f>'Seattle-Seahawks'!H2</f>
        <v>9</v>
      </c>
      <c r="I147" s="1">
        <f>'Seattle-Seahawks'!I2</f>
        <v>12</v>
      </c>
      <c r="J147" s="1" t="str">
        <f>'Seattle-Seahawks'!J2</f>
        <v>@TEN</v>
      </c>
      <c r="K147" s="1" t="str">
        <f>'Seattle-Seahawks'!K2</f>
        <v>IND</v>
      </c>
      <c r="L147" s="1" t="str">
        <f>'Seattle-Seahawks'!L2</f>
        <v>@LAR</v>
      </c>
      <c r="M147" s="1" t="str">
        <f>'Seattle-Seahawks'!M2</f>
        <v>BYE</v>
      </c>
      <c r="N147" s="1" t="str">
        <f>'Seattle-Seahawks'!N2</f>
        <v>@NYG</v>
      </c>
      <c r="O147" s="1" t="str">
        <f>'Seattle-Seahawks'!O2</f>
        <v>HOU</v>
      </c>
      <c r="P147" s="1" t="str">
        <f>'Seattle-Seahawks'!P2</f>
        <v>WSH</v>
      </c>
      <c r="Q147" s="1" t="str">
        <f>'Seattle-Seahawks'!Q2</f>
        <v>@ARI</v>
      </c>
      <c r="R147" s="1" t="str">
        <f>'Seattle-Seahawks'!R2</f>
        <v>ATL</v>
      </c>
      <c r="S147" s="1" t="str">
        <f>'Seattle-Seahawks'!S2</f>
        <v>@SF</v>
      </c>
      <c r="T147" s="1" t="str">
        <f>'Seattle-Seahawks'!T2</f>
        <v>PHI</v>
      </c>
      <c r="U147" s="1" t="str">
        <f>'Seattle-Seahawks'!U2</f>
        <v>@JAX</v>
      </c>
      <c r="V147" s="1" t="str">
        <f>'Seattle-Seahawks'!V2</f>
        <v>LAR</v>
      </c>
      <c r="W147" s="1" t="str">
        <f>'Seattle-Seahawks'!W2</f>
        <v>@DAL</v>
      </c>
      <c r="X147" s="1" t="str">
        <f>'Seattle-Seahawks'!X2</f>
        <v>ARI</v>
      </c>
      <c r="Y147" s="1">
        <f t="shared" si="32"/>
        <v>21</v>
      </c>
      <c r="Z147" s="1">
        <f t="shared" si="33"/>
        <v>2.1213203435596424</v>
      </c>
      <c r="AA147" s="1">
        <f t="shared" si="34"/>
        <v>10.5</v>
      </c>
      <c r="AB147" s="1">
        <f t="shared" si="35"/>
        <v>1.5</v>
      </c>
      <c r="AC147" s="1" t="e">
        <f t="shared" si="36"/>
        <v>#VALUE!</v>
      </c>
      <c r="AD147" s="1" t="e">
        <f t="shared" si="39"/>
        <v>#VALUE!</v>
      </c>
      <c r="AE147" s="1">
        <f t="shared" si="37"/>
        <v>2</v>
      </c>
      <c r="AF147">
        <f t="shared" si="38"/>
        <v>1.5</v>
      </c>
    </row>
    <row r="148" spans="1:32">
      <c r="A148" s="1" t="str">
        <f>'Seattle-Seahawks'!A3</f>
        <v>SEA</v>
      </c>
      <c r="B148" s="1">
        <f>'Seattle-Seahawks'!B3</f>
        <v>0</v>
      </c>
      <c r="C148" s="1">
        <f>'Seattle-Seahawks'!C3</f>
        <v>0</v>
      </c>
      <c r="D148" s="1">
        <f>'Seattle-Seahawks'!D3</f>
        <v>0</v>
      </c>
      <c r="E148" s="1">
        <f>'Seattle-Seahawks'!E3</f>
        <v>0</v>
      </c>
      <c r="F148" s="1">
        <f>'Seattle-Seahawks'!F3</f>
        <v>0</v>
      </c>
      <c r="G148" s="1">
        <f>'Seattle-Seahawks'!G3</f>
        <v>0</v>
      </c>
      <c r="H148" s="1">
        <f>'Seattle-Seahawks'!H3</f>
        <v>17</v>
      </c>
      <c r="I148" s="1">
        <f>'Seattle-Seahawks'!I3</f>
        <v>9</v>
      </c>
      <c r="J148" s="1" t="str">
        <f>'Seattle-Seahawks'!J3</f>
        <v>@TEN</v>
      </c>
      <c r="K148" s="1" t="str">
        <f>'Seattle-Seahawks'!K3</f>
        <v>IND</v>
      </c>
      <c r="L148" s="1" t="str">
        <f>'Seattle-Seahawks'!L3</f>
        <v>@LAR</v>
      </c>
      <c r="M148" s="1" t="str">
        <f>'Seattle-Seahawks'!M3</f>
        <v>BYE</v>
      </c>
      <c r="N148" s="1" t="str">
        <f>'Seattle-Seahawks'!N3</f>
        <v>@NYG</v>
      </c>
      <c r="O148" s="1" t="str">
        <f>'Seattle-Seahawks'!O3</f>
        <v>HOU</v>
      </c>
      <c r="P148" s="1" t="str">
        <f>'Seattle-Seahawks'!P3</f>
        <v>WSH</v>
      </c>
      <c r="Q148" s="1" t="str">
        <f>'Seattle-Seahawks'!Q3</f>
        <v>@ARI</v>
      </c>
      <c r="R148" s="1" t="str">
        <f>'Seattle-Seahawks'!R3</f>
        <v>ATL</v>
      </c>
      <c r="S148" s="1" t="str">
        <f>'Seattle-Seahawks'!S3</f>
        <v>@SF</v>
      </c>
      <c r="T148" s="1" t="str">
        <f>'Seattle-Seahawks'!T3</f>
        <v>PHI</v>
      </c>
      <c r="U148" s="1" t="str">
        <f>'Seattle-Seahawks'!U3</f>
        <v>@JAX</v>
      </c>
      <c r="V148" s="1" t="str">
        <f>'Seattle-Seahawks'!V3</f>
        <v>LAR</v>
      </c>
      <c r="W148" s="1" t="str">
        <f>'Seattle-Seahawks'!W3</f>
        <v>@DAL</v>
      </c>
      <c r="X148" s="1" t="str">
        <f>'Seattle-Seahawks'!X3</f>
        <v>ARI</v>
      </c>
      <c r="Y148" s="1">
        <f t="shared" si="32"/>
        <v>26</v>
      </c>
      <c r="Z148" s="1">
        <f t="shared" si="33"/>
        <v>5.6568542494923806</v>
      </c>
      <c r="AA148" s="1">
        <f t="shared" si="34"/>
        <v>13</v>
      </c>
      <c r="AB148" s="1">
        <f t="shared" si="35"/>
        <v>4</v>
      </c>
      <c r="AC148" s="1" t="e">
        <f t="shared" si="36"/>
        <v>#VALUE!</v>
      </c>
      <c r="AD148" s="1" t="e">
        <f t="shared" si="39"/>
        <v>#VALUE!</v>
      </c>
      <c r="AE148" s="1">
        <f t="shared" si="37"/>
        <v>2</v>
      </c>
      <c r="AF148">
        <f t="shared" si="38"/>
        <v>4</v>
      </c>
    </row>
    <row r="149" spans="1:32">
      <c r="A149" s="1" t="str">
        <f>'Seattle-Seahawks'!A4</f>
        <v>SEA</v>
      </c>
      <c r="B149" s="1">
        <f>'Seattle-Seahawks'!B4</f>
        <v>0</v>
      </c>
      <c r="C149" s="1">
        <f>'Seattle-Seahawks'!C4</f>
        <v>0</v>
      </c>
      <c r="D149" s="1">
        <f>'Seattle-Seahawks'!D4</f>
        <v>0</v>
      </c>
      <c r="E149" s="1">
        <f>'Seattle-Seahawks'!E4</f>
        <v>0</v>
      </c>
      <c r="F149" s="1">
        <f>'Seattle-Seahawks'!F4</f>
        <v>0</v>
      </c>
      <c r="G149" s="1">
        <f>'Seattle-Seahawks'!G4</f>
        <v>0</v>
      </c>
      <c r="H149" s="1" t="str">
        <f>'Seattle-Seahawks'!H4</f>
        <v>@GB</v>
      </c>
      <c r="I149" s="1" t="str">
        <f>'Seattle-Seahawks'!I4</f>
        <v>SF</v>
      </c>
      <c r="J149" s="1">
        <f>'Seattle-Seahawks'!J4</f>
        <v>25.2</v>
      </c>
      <c r="K149" s="1" t="str">
        <f>'Seattle-Seahawks'!K4</f>
        <v>IND</v>
      </c>
      <c r="L149" s="1" t="str">
        <f>'Seattle-Seahawks'!L4</f>
        <v>@LAR</v>
      </c>
      <c r="M149" s="1" t="str">
        <f>'Seattle-Seahawks'!M4</f>
        <v>BYE</v>
      </c>
      <c r="N149" s="1" t="str">
        <f>'Seattle-Seahawks'!N4</f>
        <v>@NYG</v>
      </c>
      <c r="O149" s="1" t="str">
        <f>'Seattle-Seahawks'!O4</f>
        <v>HOU</v>
      </c>
      <c r="P149" s="1" t="str">
        <f>'Seattle-Seahawks'!P4</f>
        <v>WSH</v>
      </c>
      <c r="Q149" s="1" t="str">
        <f>'Seattle-Seahawks'!Q4</f>
        <v>@ARI</v>
      </c>
      <c r="R149" s="1" t="str">
        <f>'Seattle-Seahawks'!R4</f>
        <v>ATL</v>
      </c>
      <c r="S149" s="1" t="str">
        <f>'Seattle-Seahawks'!S4</f>
        <v>@SF</v>
      </c>
      <c r="T149" s="1" t="str">
        <f>'Seattle-Seahawks'!T4</f>
        <v>PHI</v>
      </c>
      <c r="U149" s="1" t="str">
        <f>'Seattle-Seahawks'!U4</f>
        <v>@JAX</v>
      </c>
      <c r="V149" s="1" t="str">
        <f>'Seattle-Seahawks'!V4</f>
        <v>LAR</v>
      </c>
      <c r="W149" s="1" t="str">
        <f>'Seattle-Seahawks'!W4</f>
        <v>@DAL</v>
      </c>
      <c r="X149" s="1" t="str">
        <f>'Seattle-Seahawks'!X4</f>
        <v>ARI</v>
      </c>
      <c r="Y149" s="1">
        <f t="shared" si="32"/>
        <v>25.2</v>
      </c>
      <c r="Z149" s="1" t="e">
        <f t="shared" si="33"/>
        <v>#DIV/0!</v>
      </c>
      <c r="AA149" s="1">
        <f t="shared" si="34"/>
        <v>25.2</v>
      </c>
      <c r="AB149" s="1">
        <f t="shared" si="35"/>
        <v>0</v>
      </c>
      <c r="AC149" s="1" t="e">
        <f t="shared" si="36"/>
        <v>#VALUE!</v>
      </c>
      <c r="AD149" s="1" t="e">
        <f t="shared" si="39"/>
        <v>#VALUE!</v>
      </c>
      <c r="AE149" s="1">
        <f t="shared" si="37"/>
        <v>1</v>
      </c>
      <c r="AF149">
        <f t="shared" si="38"/>
        <v>0</v>
      </c>
    </row>
    <row r="150" spans="1:32">
      <c r="A150" s="1" t="str">
        <f>'Seattle-Seahawks'!A5</f>
        <v>SEA-v</v>
      </c>
      <c r="B150" s="1">
        <f>'Seattle-Seahawks'!B5</f>
        <v>0</v>
      </c>
      <c r="C150" s="1">
        <f>'Seattle-Seahawks'!C5</f>
        <v>0</v>
      </c>
      <c r="D150" s="1">
        <f>'Seattle-Seahawks'!D5</f>
        <v>0</v>
      </c>
      <c r="E150" s="1">
        <f>'Seattle-Seahawks'!E5</f>
        <v>0</v>
      </c>
      <c r="F150" s="1">
        <f>'Seattle-Seahawks'!F5</f>
        <v>0</v>
      </c>
      <c r="G150" s="1">
        <f>'Seattle-Seahawks'!G5</f>
        <v>0</v>
      </c>
      <c r="H150" s="1" t="e">
        <f>'Seattle-Seahawks'!H5</f>
        <v>#VALUE!</v>
      </c>
      <c r="I150" s="1" t="e">
        <f>'Seattle-Seahawks'!I5</f>
        <v>#VALUE!</v>
      </c>
      <c r="J150" s="1" t="e">
        <f>'Seattle-Seahawks'!J5</f>
        <v>#VALUE!</v>
      </c>
      <c r="K150" s="1" t="e">
        <f>'Seattle-Seahawks'!K5</f>
        <v>#VALUE!</v>
      </c>
      <c r="L150" s="1" t="e">
        <f>'Seattle-Seahawks'!L5</f>
        <v>#VALUE!</v>
      </c>
      <c r="M150" s="1" t="e">
        <f>'Seattle-Seahawks'!M5</f>
        <v>#VALUE!</v>
      </c>
      <c r="N150" s="1" t="e">
        <f>'Seattle-Seahawks'!N5</f>
        <v>#VALUE!</v>
      </c>
      <c r="O150" s="1" t="e">
        <f>'Seattle-Seahawks'!O5</f>
        <v>#VALUE!</v>
      </c>
      <c r="P150" s="1" t="e">
        <f>'Seattle-Seahawks'!P5</f>
        <v>#VALUE!</v>
      </c>
      <c r="Q150" s="1" t="e">
        <f>'Seattle-Seahawks'!Q5</f>
        <v>#VALUE!</v>
      </c>
      <c r="R150" s="1" t="e">
        <f>'Seattle-Seahawks'!R5</f>
        <v>#VALUE!</v>
      </c>
      <c r="S150" s="1" t="e">
        <f>'Seattle-Seahawks'!S5</f>
        <v>#VALUE!</v>
      </c>
      <c r="T150" s="1" t="e">
        <f>'Seattle-Seahawks'!T5</f>
        <v>#VALUE!</v>
      </c>
      <c r="U150" s="1" t="e">
        <f>'Seattle-Seahawks'!U5</f>
        <v>#VALUE!</v>
      </c>
      <c r="V150" s="1" t="e">
        <f>'Seattle-Seahawks'!V5</f>
        <v>#VALUE!</v>
      </c>
      <c r="W150" s="1" t="e">
        <f>'Seattle-Seahawks'!W5</f>
        <v>#VALUE!</v>
      </c>
      <c r="X150" s="1" t="e">
        <f>'Seattle-Seahawks'!X5</f>
        <v>#VALUE!</v>
      </c>
      <c r="Y150" s="1" t="e">
        <f t="shared" si="32"/>
        <v>#VALUE!</v>
      </c>
      <c r="Z150" s="1" t="e">
        <f t="shared" si="33"/>
        <v>#VALUE!</v>
      </c>
      <c r="AA150" s="1" t="e">
        <f t="shared" si="34"/>
        <v>#VALUE!</v>
      </c>
      <c r="AB150" s="1" t="e">
        <f t="shared" si="35"/>
        <v>#VALUE!</v>
      </c>
      <c r="AC150" s="1" t="e">
        <f t="shared" si="36"/>
        <v>#VALUE!</v>
      </c>
      <c r="AD150" s="1" t="e">
        <f t="shared" si="39"/>
        <v>#VALUE!</v>
      </c>
      <c r="AE150" s="1">
        <f t="shared" si="37"/>
        <v>0</v>
      </c>
      <c r="AF150" t="e">
        <f t="shared" si="38"/>
        <v>#VALUE!</v>
      </c>
    </row>
    <row r="151" spans="1:32">
      <c r="A151" s="1" t="str">
        <f>'Seattle-Seahawks'!A6</f>
        <v>SEA</v>
      </c>
      <c r="B151" s="1">
        <f>'Seattle-Seahawks'!B6</f>
        <v>0</v>
      </c>
      <c r="C151" s="1">
        <f>'Seattle-Seahawks'!C6</f>
        <v>0</v>
      </c>
      <c r="D151" s="1">
        <f>'Seattle-Seahawks'!D6</f>
        <v>0</v>
      </c>
      <c r="E151" s="1">
        <f>'Seattle-Seahawks'!E6</f>
        <v>0</v>
      </c>
      <c r="F151" s="1">
        <f>'Seattle-Seahawks'!F6</f>
        <v>0</v>
      </c>
      <c r="G151" s="1">
        <f>'Seattle-Seahawks'!G6</f>
        <v>0</v>
      </c>
      <c r="H151" s="1">
        <f>'Seattle-Seahawks'!H6</f>
        <v>3</v>
      </c>
      <c r="I151" s="1">
        <f>'Seattle-Seahawks'!I6</f>
        <v>-13.5</v>
      </c>
      <c r="J151" s="1" t="str">
        <f>'Seattle-Seahawks'!J6</f>
        <v>@TEN</v>
      </c>
      <c r="K151" s="1" t="str">
        <f>'Seattle-Seahawks'!K6</f>
        <v>IND</v>
      </c>
      <c r="L151" s="1" t="str">
        <f>'Seattle-Seahawks'!L6</f>
        <v>@LAR</v>
      </c>
      <c r="M151" s="1" t="str">
        <f>'Seattle-Seahawks'!M6</f>
        <v>BYE</v>
      </c>
      <c r="N151" s="1" t="str">
        <f>'Seattle-Seahawks'!N6</f>
        <v>@NYG</v>
      </c>
      <c r="O151" s="1" t="str">
        <f>'Seattle-Seahawks'!O6</f>
        <v>HOU</v>
      </c>
      <c r="P151" s="1" t="str">
        <f>'Seattle-Seahawks'!P6</f>
        <v>WSH</v>
      </c>
      <c r="Q151" s="1" t="str">
        <f>'Seattle-Seahawks'!Q6</f>
        <v>@ARI</v>
      </c>
      <c r="R151" s="1" t="str">
        <f>'Seattle-Seahawks'!R6</f>
        <v>ATL</v>
      </c>
      <c r="S151" s="1" t="str">
        <f>'Seattle-Seahawks'!S6</f>
        <v>@SF</v>
      </c>
      <c r="T151" s="1" t="str">
        <f>'Seattle-Seahawks'!T6</f>
        <v>PHI</v>
      </c>
      <c r="U151" s="1" t="str">
        <f>'Seattle-Seahawks'!U6</f>
        <v>@JAX</v>
      </c>
      <c r="V151" s="1" t="str">
        <f>'Seattle-Seahawks'!V6</f>
        <v>LAR</v>
      </c>
      <c r="W151" s="1" t="str">
        <f>'Seattle-Seahawks'!W6</f>
        <v>@DAL</v>
      </c>
      <c r="X151" s="1" t="str">
        <f>'Seattle-Seahawks'!X6</f>
        <v>ARI</v>
      </c>
      <c r="Y151" s="1">
        <f t="shared" si="32"/>
        <v>-10.5</v>
      </c>
      <c r="Z151" s="1">
        <f t="shared" si="33"/>
        <v>11.667261889578034</v>
      </c>
      <c r="AA151" s="1">
        <f t="shared" si="34"/>
        <v>-5.25</v>
      </c>
      <c r="AB151" s="1">
        <f t="shared" si="35"/>
        <v>8.25</v>
      </c>
      <c r="AC151" s="1" t="e">
        <f t="shared" si="36"/>
        <v>#NUM!</v>
      </c>
      <c r="AD151" s="1" t="e">
        <f t="shared" si="39"/>
        <v>#VALUE!</v>
      </c>
      <c r="AE151" s="1">
        <f t="shared" si="37"/>
        <v>2</v>
      </c>
      <c r="AF151">
        <f t="shared" si="38"/>
        <v>8.25</v>
      </c>
    </row>
    <row r="152" spans="1:32">
      <c r="A152" s="1" t="str">
        <f>'Arizona-Cardinals'!A2</f>
        <v>ARI</v>
      </c>
      <c r="B152" s="1">
        <f>'Arizona-Cardinals'!B2</f>
        <v>1</v>
      </c>
      <c r="C152" s="1">
        <f>'Arizona-Cardinals'!C2</f>
        <v>2</v>
      </c>
      <c r="D152" s="1">
        <f>'Arizona-Cardinals'!D2</f>
        <v>3</v>
      </c>
      <c r="E152" s="1">
        <f>'Arizona-Cardinals'!E2</f>
        <v>4</v>
      </c>
      <c r="F152" s="1">
        <f>'Arizona-Cardinals'!F2</f>
        <v>5</v>
      </c>
      <c r="G152" s="1">
        <f>'Arizona-Cardinals'!G2</f>
        <v>15</v>
      </c>
      <c r="H152" s="1">
        <f>'Arizona-Cardinals'!H2</f>
        <v>23</v>
      </c>
      <c r="I152" s="1">
        <f>'Arizona-Cardinals'!I2</f>
        <v>16</v>
      </c>
      <c r="J152" s="1" t="str">
        <f>'Arizona-Cardinals'!J2</f>
        <v>DAL</v>
      </c>
      <c r="K152" s="1" t="str">
        <f>'Arizona-Cardinals'!K2</f>
        <v>SF</v>
      </c>
      <c r="L152" s="1" t="str">
        <f>'Arizona-Cardinals'!L2</f>
        <v>@PHI</v>
      </c>
      <c r="M152" s="1" t="str">
        <f>'Arizona-Cardinals'!M2</f>
        <v>TB</v>
      </c>
      <c r="N152" s="1" t="str">
        <f>'Arizona-Cardinals'!N2</f>
        <v>@LAR</v>
      </c>
      <c r="O152" s="1" t="str">
        <f>'Arizona-Cardinals'!O2</f>
        <v>BYE</v>
      </c>
      <c r="P152" s="1" t="str">
        <f>'Arizona-Cardinals'!P2</f>
        <v>@SF</v>
      </c>
      <c r="Q152" s="1" t="str">
        <f>'Arizona-Cardinals'!Q2</f>
        <v>SEA</v>
      </c>
      <c r="R152" s="1" t="str">
        <f>'Arizona-Cardinals'!R2</f>
        <v>@HOU</v>
      </c>
      <c r="S152" s="1" t="str">
        <f>'Arizona-Cardinals'!S2</f>
        <v>JAX</v>
      </c>
      <c r="T152" s="1" t="str">
        <f>'Arizona-Cardinals'!T2</f>
        <v>LAR</v>
      </c>
      <c r="U152" s="1" t="str">
        <f>'Arizona-Cardinals'!U2</f>
        <v>TEN</v>
      </c>
      <c r="V152" s="1" t="str">
        <f>'Arizona-Cardinals'!V2</f>
        <v>@WSH</v>
      </c>
      <c r="W152" s="1" t="str">
        <f>'Arizona-Cardinals'!W2</f>
        <v>NYG</v>
      </c>
      <c r="X152" s="1" t="str">
        <f>'Arizona-Cardinals'!X2</f>
        <v>@SEA</v>
      </c>
      <c r="Y152" s="1">
        <f t="shared" si="32"/>
        <v>39</v>
      </c>
      <c r="Z152" s="1">
        <f t="shared" si="33"/>
        <v>4.9497474683058327</v>
      </c>
      <c r="AA152" s="1">
        <f t="shared" si="34"/>
        <v>19.5</v>
      </c>
      <c r="AB152" s="1">
        <f t="shared" si="35"/>
        <v>3.5</v>
      </c>
      <c r="AC152" s="1" t="e">
        <f t="shared" si="36"/>
        <v>#VALUE!</v>
      </c>
      <c r="AD152" s="1" t="e">
        <f t="shared" si="39"/>
        <v>#VALUE!</v>
      </c>
      <c r="AE152" s="1">
        <f t="shared" si="37"/>
        <v>2</v>
      </c>
      <c r="AF152">
        <f t="shared" si="38"/>
        <v>3.5</v>
      </c>
    </row>
    <row r="153" spans="1:32">
      <c r="A153" s="1" t="str">
        <f>'Arizona-Cardinals'!A3</f>
        <v>ARI</v>
      </c>
      <c r="B153" s="1">
        <f>'Arizona-Cardinals'!B3</f>
        <v>0</v>
      </c>
      <c r="C153" s="1">
        <f>'Arizona-Cardinals'!C3</f>
        <v>0</v>
      </c>
      <c r="D153" s="1">
        <f>'Arizona-Cardinals'!D3</f>
        <v>0</v>
      </c>
      <c r="E153" s="1">
        <f>'Arizona-Cardinals'!E3</f>
        <v>0</v>
      </c>
      <c r="F153" s="1">
        <f>'Arizona-Cardinals'!F3</f>
        <v>0</v>
      </c>
      <c r="G153" s="1">
        <f>'Arizona-Cardinals'!G3</f>
        <v>0</v>
      </c>
      <c r="H153" s="1">
        <f>'Arizona-Cardinals'!H3</f>
        <v>35</v>
      </c>
      <c r="I153" s="1">
        <f>'Arizona-Cardinals'!I3</f>
        <v>13</v>
      </c>
      <c r="J153" s="1" t="str">
        <f>'Arizona-Cardinals'!J3</f>
        <v>DAL</v>
      </c>
      <c r="K153" s="1" t="str">
        <f>'Arizona-Cardinals'!K3</f>
        <v>SF</v>
      </c>
      <c r="L153" s="1" t="str">
        <f>'Arizona-Cardinals'!L3</f>
        <v>@PHI</v>
      </c>
      <c r="M153" s="1" t="str">
        <f>'Arizona-Cardinals'!M3</f>
        <v>TB</v>
      </c>
      <c r="N153" s="1" t="str">
        <f>'Arizona-Cardinals'!N3</f>
        <v>@LAR</v>
      </c>
      <c r="O153" s="1" t="str">
        <f>'Arizona-Cardinals'!O3</f>
        <v>BYE</v>
      </c>
      <c r="P153" s="1" t="str">
        <f>'Arizona-Cardinals'!P3</f>
        <v>@SF</v>
      </c>
      <c r="Q153" s="1" t="str">
        <f>'Arizona-Cardinals'!Q3</f>
        <v>SEA</v>
      </c>
      <c r="R153" s="1" t="str">
        <f>'Arizona-Cardinals'!R3</f>
        <v>@HOU</v>
      </c>
      <c r="S153" s="1" t="str">
        <f>'Arizona-Cardinals'!S3</f>
        <v>JAX</v>
      </c>
      <c r="T153" s="1" t="str">
        <f>'Arizona-Cardinals'!T3</f>
        <v>LAR</v>
      </c>
      <c r="U153" s="1" t="str">
        <f>'Arizona-Cardinals'!U3</f>
        <v>TEN</v>
      </c>
      <c r="V153" s="1" t="str">
        <f>'Arizona-Cardinals'!V3</f>
        <v>@WSH</v>
      </c>
      <c r="W153" s="1" t="str">
        <f>'Arizona-Cardinals'!W3</f>
        <v>NYG</v>
      </c>
      <c r="X153" s="1" t="str">
        <f>'Arizona-Cardinals'!X3</f>
        <v>@SEA</v>
      </c>
      <c r="Y153" s="1">
        <f t="shared" si="32"/>
        <v>48</v>
      </c>
      <c r="Z153" s="1">
        <f t="shared" si="33"/>
        <v>15.556349186104045</v>
      </c>
      <c r="AA153" s="1">
        <f t="shared" si="34"/>
        <v>24</v>
      </c>
      <c r="AB153" s="1">
        <f t="shared" si="35"/>
        <v>11</v>
      </c>
      <c r="AC153" s="1" t="e">
        <f t="shared" si="36"/>
        <v>#VALUE!</v>
      </c>
      <c r="AD153" s="1" t="e">
        <f t="shared" si="39"/>
        <v>#VALUE!</v>
      </c>
      <c r="AE153" s="1">
        <f t="shared" si="37"/>
        <v>2</v>
      </c>
      <c r="AF153">
        <f t="shared" si="38"/>
        <v>11</v>
      </c>
    </row>
    <row r="154" spans="1:32">
      <c r="A154" s="1" t="str">
        <f>'Arizona-Cardinals'!A4</f>
        <v>ARI</v>
      </c>
      <c r="B154" s="1">
        <f>'Arizona-Cardinals'!B4</f>
        <v>0</v>
      </c>
      <c r="C154" s="1">
        <f>'Arizona-Cardinals'!C4</f>
        <v>0</v>
      </c>
      <c r="D154" s="1">
        <f>'Arizona-Cardinals'!D4</f>
        <v>0</v>
      </c>
      <c r="E154" s="1">
        <f>'Arizona-Cardinals'!E4</f>
        <v>0</v>
      </c>
      <c r="F154" s="1">
        <f>'Arizona-Cardinals'!F4</f>
        <v>0</v>
      </c>
      <c r="G154" s="1">
        <f>'Arizona-Cardinals'!G4</f>
        <v>0</v>
      </c>
      <c r="H154" s="1" t="str">
        <f>'Arizona-Cardinals'!H4</f>
        <v>@DET</v>
      </c>
      <c r="I154" s="1" t="str">
        <f>'Arizona-Cardinals'!I4</f>
        <v>@IND</v>
      </c>
      <c r="J154" s="1">
        <f>'Arizona-Cardinals'!J4</f>
        <v>21</v>
      </c>
      <c r="K154" s="1" t="str">
        <f>'Arizona-Cardinals'!K4</f>
        <v>SF</v>
      </c>
      <c r="L154" s="1" t="str">
        <f>'Arizona-Cardinals'!L4</f>
        <v>@PHI</v>
      </c>
      <c r="M154" s="1" t="str">
        <f>'Arizona-Cardinals'!M4</f>
        <v>TB</v>
      </c>
      <c r="N154" s="1" t="str">
        <f>'Arizona-Cardinals'!N4</f>
        <v>@LAR</v>
      </c>
      <c r="O154" s="1" t="str">
        <f>'Arizona-Cardinals'!O4</f>
        <v>BYE</v>
      </c>
      <c r="P154" s="1" t="str">
        <f>'Arizona-Cardinals'!P4</f>
        <v>@SF</v>
      </c>
      <c r="Q154" s="1" t="str">
        <f>'Arizona-Cardinals'!Q4</f>
        <v>SEA</v>
      </c>
      <c r="R154" s="1" t="str">
        <f>'Arizona-Cardinals'!R4</f>
        <v>@HOU</v>
      </c>
      <c r="S154" s="1" t="str">
        <f>'Arizona-Cardinals'!S4</f>
        <v>JAX</v>
      </c>
      <c r="T154" s="1" t="str">
        <f>'Arizona-Cardinals'!T4</f>
        <v>LAR</v>
      </c>
      <c r="U154" s="1" t="str">
        <f>'Arizona-Cardinals'!U4</f>
        <v>TEN</v>
      </c>
      <c r="V154" s="1" t="str">
        <f>'Arizona-Cardinals'!V4</f>
        <v>@WSH</v>
      </c>
      <c r="W154" s="1" t="str">
        <f>'Arizona-Cardinals'!W4</f>
        <v>NYG</v>
      </c>
      <c r="X154" s="1" t="str">
        <f>'Arizona-Cardinals'!X4</f>
        <v>@SEA</v>
      </c>
      <c r="Y154" s="1">
        <f t="shared" si="32"/>
        <v>21</v>
      </c>
      <c r="Z154" s="1" t="e">
        <f t="shared" si="33"/>
        <v>#DIV/0!</v>
      </c>
      <c r="AA154" s="1">
        <f t="shared" si="34"/>
        <v>21</v>
      </c>
      <c r="AB154" s="1">
        <f t="shared" si="35"/>
        <v>0</v>
      </c>
      <c r="AC154" s="1" t="e">
        <f t="shared" si="36"/>
        <v>#VALUE!</v>
      </c>
      <c r="AD154" s="1" t="e">
        <f t="shared" si="39"/>
        <v>#VALUE!</v>
      </c>
      <c r="AE154" s="1">
        <f t="shared" si="37"/>
        <v>1</v>
      </c>
      <c r="AF154">
        <f t="shared" si="38"/>
        <v>0</v>
      </c>
    </row>
    <row r="155" spans="1:32">
      <c r="A155" s="1" t="str">
        <f>'Arizona-Cardinals'!A5</f>
        <v>ARI-v</v>
      </c>
      <c r="B155" s="1">
        <f>'Arizona-Cardinals'!B5</f>
        <v>1</v>
      </c>
      <c r="C155" s="1">
        <f>'Arizona-Cardinals'!C5</f>
        <v>2</v>
      </c>
      <c r="D155" s="1">
        <f>'Arizona-Cardinals'!D5</f>
        <v>3</v>
      </c>
      <c r="E155" s="1">
        <f>'Arizona-Cardinals'!E5</f>
        <v>4</v>
      </c>
      <c r="F155" s="1">
        <f>'Arizona-Cardinals'!F5</f>
        <v>5</v>
      </c>
      <c r="G155" s="1">
        <f>'Arizona-Cardinals'!G5</f>
        <v>15</v>
      </c>
      <c r="H155" s="1" t="e">
        <f>'Arizona-Cardinals'!H5</f>
        <v>#VALUE!</v>
      </c>
      <c r="I155" s="1" t="e">
        <f>'Arizona-Cardinals'!I5</f>
        <v>#VALUE!</v>
      </c>
      <c r="J155" s="1" t="e">
        <f>'Arizona-Cardinals'!J5</f>
        <v>#VALUE!</v>
      </c>
      <c r="K155" s="1" t="e">
        <f>'Arizona-Cardinals'!K5</f>
        <v>#VALUE!</v>
      </c>
      <c r="L155" s="1" t="e">
        <f>'Arizona-Cardinals'!L5</f>
        <v>#VALUE!</v>
      </c>
      <c r="M155" s="1" t="e">
        <f>'Arizona-Cardinals'!M5</f>
        <v>#VALUE!</v>
      </c>
      <c r="N155" s="1" t="e">
        <f>'Arizona-Cardinals'!N5</f>
        <v>#VALUE!</v>
      </c>
      <c r="O155" s="1" t="e">
        <f>'Arizona-Cardinals'!O5</f>
        <v>#VALUE!</v>
      </c>
      <c r="P155" s="1" t="e">
        <f>'Arizona-Cardinals'!P5</f>
        <v>#VALUE!</v>
      </c>
      <c r="Q155" s="1" t="e">
        <f>'Arizona-Cardinals'!Q5</f>
        <v>#VALUE!</v>
      </c>
      <c r="R155" s="1" t="e">
        <f>'Arizona-Cardinals'!R5</f>
        <v>#VALUE!</v>
      </c>
      <c r="S155" s="1" t="e">
        <f>'Arizona-Cardinals'!S5</f>
        <v>#VALUE!</v>
      </c>
      <c r="T155" s="1" t="e">
        <f>'Arizona-Cardinals'!T5</f>
        <v>#VALUE!</v>
      </c>
      <c r="U155" s="1" t="e">
        <f>'Arizona-Cardinals'!U5</f>
        <v>#VALUE!</v>
      </c>
      <c r="V155" s="1" t="e">
        <f>'Arizona-Cardinals'!V5</f>
        <v>#VALUE!</v>
      </c>
      <c r="W155" s="1" t="e">
        <f>'Arizona-Cardinals'!W5</f>
        <v>#VALUE!</v>
      </c>
      <c r="X155" s="1" t="e">
        <f>'Arizona-Cardinals'!X5</f>
        <v>#VALUE!</v>
      </c>
      <c r="Y155" s="1" t="e">
        <f t="shared" si="32"/>
        <v>#VALUE!</v>
      </c>
      <c r="Z155" s="1" t="e">
        <f t="shared" si="33"/>
        <v>#VALUE!</v>
      </c>
      <c r="AA155" s="1" t="e">
        <f t="shared" si="34"/>
        <v>#VALUE!</v>
      </c>
      <c r="AB155" s="1" t="e">
        <f t="shared" si="35"/>
        <v>#VALUE!</v>
      </c>
      <c r="AC155" s="1" t="e">
        <f t="shared" si="36"/>
        <v>#VALUE!</v>
      </c>
      <c r="AD155" s="1" t="e">
        <f t="shared" si="39"/>
        <v>#VALUE!</v>
      </c>
      <c r="AE155" s="1">
        <f t="shared" si="37"/>
        <v>0</v>
      </c>
      <c r="AF155" t="e">
        <f t="shared" si="38"/>
        <v>#VALUE!</v>
      </c>
    </row>
    <row r="156" spans="1:32">
      <c r="A156" s="1" t="str">
        <f>'Arizona-Cardinals'!A6</f>
        <v>ARI</v>
      </c>
      <c r="B156" s="1">
        <f>'Arizona-Cardinals'!B6</f>
        <v>0</v>
      </c>
      <c r="C156" s="1">
        <f>'Arizona-Cardinals'!C6</f>
        <v>0</v>
      </c>
      <c r="D156" s="1">
        <f>'Arizona-Cardinals'!D6</f>
        <v>0</v>
      </c>
      <c r="E156" s="1">
        <f>'Arizona-Cardinals'!E6</f>
        <v>0</v>
      </c>
      <c r="F156" s="1">
        <f>'Arizona-Cardinals'!F6</f>
        <v>0</v>
      </c>
      <c r="G156" s="1">
        <f>'Arizona-Cardinals'!G6</f>
        <v>0</v>
      </c>
      <c r="H156" s="1">
        <f>'Arizona-Cardinals'!H6</f>
        <v>-1.5</v>
      </c>
      <c r="I156" s="1">
        <f>'Arizona-Cardinals'!I6</f>
        <v>-7</v>
      </c>
      <c r="J156" s="1" t="str">
        <f>'Arizona-Cardinals'!J6</f>
        <v>DAL</v>
      </c>
      <c r="K156" s="1" t="str">
        <f>'Arizona-Cardinals'!K6</f>
        <v>SF</v>
      </c>
      <c r="L156" s="1" t="str">
        <f>'Arizona-Cardinals'!L6</f>
        <v>@PHI</v>
      </c>
      <c r="M156" s="1" t="str">
        <f>'Arizona-Cardinals'!M6</f>
        <v>TB</v>
      </c>
      <c r="N156" s="1" t="str">
        <f>'Arizona-Cardinals'!N6</f>
        <v>@LAR</v>
      </c>
      <c r="O156" s="1" t="str">
        <f>'Arizona-Cardinals'!O6</f>
        <v>BYE</v>
      </c>
      <c r="P156" s="1" t="str">
        <f>'Arizona-Cardinals'!P6</f>
        <v>@SF</v>
      </c>
      <c r="Q156" s="1" t="str">
        <f>'Arizona-Cardinals'!Q6</f>
        <v>SEA</v>
      </c>
      <c r="R156" s="1" t="str">
        <f>'Arizona-Cardinals'!R6</f>
        <v>@HOU</v>
      </c>
      <c r="S156" s="1" t="str">
        <f>'Arizona-Cardinals'!S6</f>
        <v>JAX</v>
      </c>
      <c r="T156" s="1" t="str">
        <f>'Arizona-Cardinals'!T6</f>
        <v>LAR</v>
      </c>
      <c r="U156" s="1" t="str">
        <f>'Arizona-Cardinals'!U6</f>
        <v>TEN</v>
      </c>
      <c r="V156" s="1" t="str">
        <f>'Arizona-Cardinals'!V6</f>
        <v>@WSH</v>
      </c>
      <c r="W156" s="1" t="str">
        <f>'Arizona-Cardinals'!W6</f>
        <v>NYG</v>
      </c>
      <c r="X156" s="1" t="str">
        <f>'Arizona-Cardinals'!X6</f>
        <v>@SEA</v>
      </c>
      <c r="Y156" s="1">
        <f t="shared" si="32"/>
        <v>-8.5</v>
      </c>
      <c r="Z156" s="1">
        <f t="shared" si="33"/>
        <v>3.8890872965260113</v>
      </c>
      <c r="AA156" s="1">
        <f t="shared" si="34"/>
        <v>-4.25</v>
      </c>
      <c r="AB156" s="1">
        <f t="shared" si="35"/>
        <v>2.75</v>
      </c>
      <c r="AC156" s="1" t="e">
        <f t="shared" si="36"/>
        <v>#NUM!</v>
      </c>
      <c r="AD156" s="1" t="e">
        <f t="shared" si="39"/>
        <v>#VALUE!</v>
      </c>
      <c r="AE156" s="1">
        <f t="shared" si="37"/>
        <v>2</v>
      </c>
      <c r="AF156">
        <f t="shared" si="38"/>
        <v>2.75</v>
      </c>
    </row>
    <row r="157" spans="1:32">
      <c r="A157" s="1" t="str">
        <f>'Los Angeles Chargers'!A2</f>
        <v>LAC</v>
      </c>
      <c r="B157" s="1">
        <f>'Los Angeles Chargers'!B2</f>
        <v>0</v>
      </c>
      <c r="C157" s="1">
        <f>'Los Angeles Chargers'!C2</f>
        <v>0</v>
      </c>
      <c r="D157" s="1">
        <f>'Los Angeles Chargers'!D2</f>
        <v>0</v>
      </c>
      <c r="E157" s="1">
        <f>'Los Angeles Chargers'!E2</f>
        <v>0</v>
      </c>
      <c r="F157" s="1">
        <f>'Los Angeles Chargers'!F2</f>
        <v>0</v>
      </c>
      <c r="G157" s="1">
        <f>'Los Angeles Chargers'!G2</f>
        <v>0</v>
      </c>
      <c r="H157" s="1">
        <f>'Los Angeles Chargers'!H2</f>
        <v>21</v>
      </c>
      <c r="I157" s="1">
        <f>'Los Angeles Chargers'!I2</f>
        <v>17</v>
      </c>
      <c r="J157" s="1" t="str">
        <f>'Los Angeles Chargers'!J2</f>
        <v>KC</v>
      </c>
      <c r="K157" s="1" t="str">
        <f>'Los Angeles Chargers'!K2</f>
        <v>PHI</v>
      </c>
      <c r="L157" s="1" t="str">
        <f>'Los Angeles Chargers'!L2</f>
        <v>@NYG</v>
      </c>
      <c r="M157" s="1" t="str">
        <f>'Los Angeles Chargers'!M2</f>
        <v>@OAK</v>
      </c>
      <c r="N157" s="1" t="str">
        <f>'Los Angeles Chargers'!N2</f>
        <v>DEN</v>
      </c>
      <c r="O157" s="1" t="str">
        <f>'Los Angeles Chargers'!O2</f>
        <v>@NE</v>
      </c>
      <c r="P157" s="1" t="str">
        <f>'Los Angeles Chargers'!P2</f>
        <v>BYE</v>
      </c>
      <c r="Q157" s="1" t="str">
        <f>'Los Angeles Chargers'!Q2</f>
        <v>@JAX</v>
      </c>
      <c r="R157" s="1" t="str">
        <f>'Los Angeles Chargers'!R2</f>
        <v>BUF</v>
      </c>
      <c r="S157" s="1" t="str">
        <f>'Los Angeles Chargers'!S2</f>
        <v>@DAL</v>
      </c>
      <c r="T157" s="1" t="str">
        <f>'Los Angeles Chargers'!T2</f>
        <v>CLE</v>
      </c>
      <c r="U157" s="1" t="str">
        <f>'Los Angeles Chargers'!U2</f>
        <v>WSH</v>
      </c>
      <c r="V157" s="1" t="str">
        <f>'Los Angeles Chargers'!V2</f>
        <v>@KC</v>
      </c>
      <c r="W157" s="1" t="str">
        <f>'Los Angeles Chargers'!W2</f>
        <v>@NYJ</v>
      </c>
      <c r="X157" s="1" t="str">
        <f>'Los Angeles Chargers'!X2</f>
        <v>OAK</v>
      </c>
      <c r="Y157" s="1">
        <f t="shared" si="32"/>
        <v>38</v>
      </c>
      <c r="Z157" s="1">
        <f t="shared" si="33"/>
        <v>2.8284271247461903</v>
      </c>
      <c r="AA157" s="1">
        <f t="shared" si="34"/>
        <v>19</v>
      </c>
      <c r="AB157" s="1">
        <f t="shared" si="35"/>
        <v>2</v>
      </c>
      <c r="AC157" s="1" t="e">
        <f t="shared" si="36"/>
        <v>#VALUE!</v>
      </c>
      <c r="AD157" s="1" t="e">
        <f t="shared" si="39"/>
        <v>#VALUE!</v>
      </c>
      <c r="AE157" s="1">
        <f t="shared" si="37"/>
        <v>2</v>
      </c>
      <c r="AF157">
        <f t="shared" si="38"/>
        <v>2</v>
      </c>
    </row>
    <row r="158" spans="1:32">
      <c r="A158" s="1" t="str">
        <f>'Los Angeles Chargers'!A3</f>
        <v>LAC</v>
      </c>
      <c r="B158" s="1">
        <f>'Los Angeles Chargers'!B3</f>
        <v>0</v>
      </c>
      <c r="C158" s="1">
        <f>'Los Angeles Chargers'!C3</f>
        <v>0</v>
      </c>
      <c r="D158" s="1">
        <f>'Los Angeles Chargers'!D3</f>
        <v>0</v>
      </c>
      <c r="E158" s="1">
        <f>'Los Angeles Chargers'!E3</f>
        <v>0</v>
      </c>
      <c r="F158" s="1">
        <f>'Los Angeles Chargers'!F3</f>
        <v>0</v>
      </c>
      <c r="G158" s="1">
        <f>'Los Angeles Chargers'!G3</f>
        <v>0</v>
      </c>
      <c r="H158" s="1">
        <f>'Los Angeles Chargers'!H3</f>
        <v>24</v>
      </c>
      <c r="I158" s="1">
        <f>'Los Angeles Chargers'!I3</f>
        <v>19</v>
      </c>
      <c r="J158" s="1" t="str">
        <f>'Los Angeles Chargers'!J3</f>
        <v>KC</v>
      </c>
      <c r="K158" s="1" t="str">
        <f>'Los Angeles Chargers'!K3</f>
        <v>PHI</v>
      </c>
      <c r="L158" s="1" t="str">
        <f>'Los Angeles Chargers'!L3</f>
        <v>@NYG</v>
      </c>
      <c r="M158" s="1" t="str">
        <f>'Los Angeles Chargers'!M3</f>
        <v>@OAK</v>
      </c>
      <c r="N158" s="1" t="str">
        <f>'Los Angeles Chargers'!N3</f>
        <v>DEN</v>
      </c>
      <c r="O158" s="1" t="str">
        <f>'Los Angeles Chargers'!O3</f>
        <v>@NE</v>
      </c>
      <c r="P158" s="1" t="str">
        <f>'Los Angeles Chargers'!P3</f>
        <v>BYE</v>
      </c>
      <c r="Q158" s="1" t="str">
        <f>'Los Angeles Chargers'!Q3</f>
        <v>@JAX</v>
      </c>
      <c r="R158" s="1" t="str">
        <f>'Los Angeles Chargers'!R3</f>
        <v>BUF</v>
      </c>
      <c r="S158" s="1" t="str">
        <f>'Los Angeles Chargers'!S3</f>
        <v>@DAL</v>
      </c>
      <c r="T158" s="1" t="str">
        <f>'Los Angeles Chargers'!T3</f>
        <v>CLE</v>
      </c>
      <c r="U158" s="1" t="str">
        <f>'Los Angeles Chargers'!U3</f>
        <v>WSH</v>
      </c>
      <c r="V158" s="1" t="str">
        <f>'Los Angeles Chargers'!V3</f>
        <v>@KC</v>
      </c>
      <c r="W158" s="1" t="str">
        <f>'Los Angeles Chargers'!W3</f>
        <v>@NYJ</v>
      </c>
      <c r="X158" s="1" t="str">
        <f>'Los Angeles Chargers'!X3</f>
        <v>OAK</v>
      </c>
      <c r="Y158" s="1">
        <f t="shared" si="32"/>
        <v>43</v>
      </c>
      <c r="Z158" s="1">
        <f t="shared" si="33"/>
        <v>3.5355339059327378</v>
      </c>
      <c r="AA158" s="1">
        <f t="shared" si="34"/>
        <v>21.5</v>
      </c>
      <c r="AB158" s="1">
        <f t="shared" si="35"/>
        <v>2.5</v>
      </c>
      <c r="AC158" s="1" t="e">
        <f t="shared" si="36"/>
        <v>#VALUE!</v>
      </c>
      <c r="AD158" s="1" t="e">
        <f t="shared" si="39"/>
        <v>#VALUE!</v>
      </c>
      <c r="AE158" s="1">
        <f t="shared" si="37"/>
        <v>2</v>
      </c>
      <c r="AF158">
        <f t="shared" si="38"/>
        <v>2.5</v>
      </c>
    </row>
    <row r="159" spans="1:32">
      <c r="A159" s="1" t="str">
        <f>'Los Angeles Chargers'!A4</f>
        <v>LAC</v>
      </c>
      <c r="B159" s="1">
        <f>'Los Angeles Chargers'!B4</f>
        <v>0</v>
      </c>
      <c r="C159" s="1">
        <f>'Los Angeles Chargers'!C4</f>
        <v>0</v>
      </c>
      <c r="D159" s="1">
        <f>'Los Angeles Chargers'!D4</f>
        <v>0</v>
      </c>
      <c r="E159" s="1">
        <f>'Los Angeles Chargers'!E4</f>
        <v>0</v>
      </c>
      <c r="F159" s="1">
        <f>'Los Angeles Chargers'!F4</f>
        <v>0</v>
      </c>
      <c r="G159" s="1">
        <f>'Los Angeles Chargers'!G4</f>
        <v>0</v>
      </c>
      <c r="H159" s="1" t="str">
        <f>'Los Angeles Chargers'!H4</f>
        <v>@DEN</v>
      </c>
      <c r="I159" s="1" t="str">
        <f>'Los Angeles Chargers'!I4</f>
        <v>MIA</v>
      </c>
      <c r="J159" s="1">
        <f>'Los Angeles Chargers'!J4</f>
        <v>21.2</v>
      </c>
      <c r="K159" s="1" t="str">
        <f>'Los Angeles Chargers'!K4</f>
        <v>PHI</v>
      </c>
      <c r="L159" s="1" t="str">
        <f>'Los Angeles Chargers'!L4</f>
        <v>@NYG</v>
      </c>
      <c r="M159" s="1" t="str">
        <f>'Los Angeles Chargers'!M4</f>
        <v>@OAK</v>
      </c>
      <c r="N159" s="1" t="str">
        <f>'Los Angeles Chargers'!N4</f>
        <v>DEN</v>
      </c>
      <c r="O159" s="1" t="str">
        <f>'Los Angeles Chargers'!O4</f>
        <v>@NE</v>
      </c>
      <c r="P159" s="1" t="str">
        <f>'Los Angeles Chargers'!P4</f>
        <v>BYE</v>
      </c>
      <c r="Q159" s="1" t="str">
        <f>'Los Angeles Chargers'!Q4</f>
        <v>@JAX</v>
      </c>
      <c r="R159" s="1" t="str">
        <f>'Los Angeles Chargers'!R4</f>
        <v>BUF</v>
      </c>
      <c r="S159" s="1" t="str">
        <f>'Los Angeles Chargers'!S4</f>
        <v>@DAL</v>
      </c>
      <c r="T159" s="1" t="str">
        <f>'Los Angeles Chargers'!T4</f>
        <v>CLE</v>
      </c>
      <c r="U159" s="1" t="str">
        <f>'Los Angeles Chargers'!U4</f>
        <v>WSH</v>
      </c>
      <c r="V159" s="1" t="str">
        <f>'Los Angeles Chargers'!V4</f>
        <v>@KC</v>
      </c>
      <c r="W159" s="1" t="str">
        <f>'Los Angeles Chargers'!W4</f>
        <v>@NYJ</v>
      </c>
      <c r="X159" s="1" t="str">
        <f>'Los Angeles Chargers'!X4</f>
        <v>OAK</v>
      </c>
      <c r="Y159" s="1">
        <f t="shared" si="32"/>
        <v>21.2</v>
      </c>
      <c r="Z159" s="1" t="e">
        <f t="shared" si="33"/>
        <v>#DIV/0!</v>
      </c>
      <c r="AA159" s="1">
        <f t="shared" si="34"/>
        <v>21.2</v>
      </c>
      <c r="AB159" s="1">
        <f t="shared" si="35"/>
        <v>0</v>
      </c>
      <c r="AC159" s="1" t="e">
        <f t="shared" si="36"/>
        <v>#VALUE!</v>
      </c>
      <c r="AD159" s="1" t="e">
        <f t="shared" si="39"/>
        <v>#VALUE!</v>
      </c>
      <c r="AE159" s="1">
        <f t="shared" si="37"/>
        <v>1</v>
      </c>
      <c r="AF159">
        <f t="shared" si="38"/>
        <v>0</v>
      </c>
    </row>
    <row r="160" spans="1:32">
      <c r="A160" s="1" t="str">
        <f>'Los Angeles Chargers'!A5</f>
        <v>LAC -v</v>
      </c>
      <c r="B160" s="1">
        <f>'Los Angeles Chargers'!B5</f>
        <v>0</v>
      </c>
      <c r="C160" s="1">
        <f>'Los Angeles Chargers'!C5</f>
        <v>0</v>
      </c>
      <c r="D160" s="1">
        <f>'Los Angeles Chargers'!D5</f>
        <v>0</v>
      </c>
      <c r="E160" s="1">
        <f>'Los Angeles Chargers'!E5</f>
        <v>0</v>
      </c>
      <c r="F160" s="1">
        <f>'Los Angeles Chargers'!F5</f>
        <v>0</v>
      </c>
      <c r="G160" s="1">
        <f>'Los Angeles Chargers'!G5</f>
        <v>0</v>
      </c>
      <c r="H160" s="1" t="e">
        <f>'Los Angeles Chargers'!H5</f>
        <v>#VALUE!</v>
      </c>
      <c r="I160" s="1" t="e">
        <f>'Los Angeles Chargers'!I5</f>
        <v>#VALUE!</v>
      </c>
      <c r="J160" s="1" t="e">
        <f>'Los Angeles Chargers'!J5</f>
        <v>#VALUE!</v>
      </c>
      <c r="K160" s="1" t="e">
        <f>'Los Angeles Chargers'!K5</f>
        <v>#VALUE!</v>
      </c>
      <c r="L160" s="1" t="e">
        <f>'Los Angeles Chargers'!L5</f>
        <v>#VALUE!</v>
      </c>
      <c r="M160" s="1" t="e">
        <f>'Los Angeles Chargers'!M5</f>
        <v>#VALUE!</v>
      </c>
      <c r="N160" s="1" t="e">
        <f>'Los Angeles Chargers'!N5</f>
        <v>#VALUE!</v>
      </c>
      <c r="O160" s="1" t="e">
        <f>'Los Angeles Chargers'!O5</f>
        <v>#VALUE!</v>
      </c>
      <c r="P160" s="1" t="e">
        <f>'Los Angeles Chargers'!P5</f>
        <v>#VALUE!</v>
      </c>
      <c r="Q160" s="1" t="e">
        <f>'Los Angeles Chargers'!Q5</f>
        <v>#VALUE!</v>
      </c>
      <c r="R160" s="1" t="e">
        <f>'Los Angeles Chargers'!R5</f>
        <v>#VALUE!</v>
      </c>
      <c r="S160" s="1" t="e">
        <f>'Los Angeles Chargers'!S5</f>
        <v>#VALUE!</v>
      </c>
      <c r="T160" s="1" t="e">
        <f>'Los Angeles Chargers'!T5</f>
        <v>#VALUE!</v>
      </c>
      <c r="U160" s="1" t="e">
        <f>'Los Angeles Chargers'!U5</f>
        <v>#VALUE!</v>
      </c>
      <c r="V160" s="1" t="e">
        <f>'Los Angeles Chargers'!V5</f>
        <v>#VALUE!</v>
      </c>
      <c r="W160" s="1" t="e">
        <f>'Los Angeles Chargers'!W5</f>
        <v>#VALUE!</v>
      </c>
      <c r="X160" s="1" t="e">
        <f>'Los Angeles Chargers'!X5</f>
        <v>#VALUE!</v>
      </c>
      <c r="Y160" s="1" t="e">
        <f t="shared" si="32"/>
        <v>#VALUE!</v>
      </c>
      <c r="Z160" s="1" t="e">
        <f t="shared" si="33"/>
        <v>#VALUE!</v>
      </c>
      <c r="AA160" s="1" t="e">
        <f t="shared" si="34"/>
        <v>#VALUE!</v>
      </c>
      <c r="AB160" s="1" t="e">
        <f t="shared" si="35"/>
        <v>#VALUE!</v>
      </c>
      <c r="AC160" s="1" t="e">
        <f t="shared" si="36"/>
        <v>#VALUE!</v>
      </c>
      <c r="AD160" s="1" t="e">
        <f t="shared" si="39"/>
        <v>#VALUE!</v>
      </c>
      <c r="AE160" s="1">
        <f t="shared" si="37"/>
        <v>0</v>
      </c>
      <c r="AF160" t="e">
        <f t="shared" si="38"/>
        <v>#VALUE!</v>
      </c>
    </row>
    <row r="161" spans="1:32">
      <c r="A161" s="1" t="str">
        <f>'Los Angeles Chargers'!A6</f>
        <v>LAC</v>
      </c>
      <c r="B161" s="1">
        <f>'Los Angeles Chargers'!B6</f>
        <v>0</v>
      </c>
      <c r="C161" s="1">
        <f>'Los Angeles Chargers'!C6</f>
        <v>0</v>
      </c>
      <c r="D161" s="1">
        <f>'Los Angeles Chargers'!D6</f>
        <v>0</v>
      </c>
      <c r="E161" s="1">
        <f>'Los Angeles Chargers'!E6</f>
        <v>0</v>
      </c>
      <c r="F161" s="1">
        <f>'Los Angeles Chargers'!F6</f>
        <v>0</v>
      </c>
      <c r="G161" s="1">
        <f>'Los Angeles Chargers'!G6</f>
        <v>0</v>
      </c>
      <c r="H161" s="1">
        <f>'Los Angeles Chargers'!H6</f>
        <v>3.5</v>
      </c>
      <c r="I161" s="1">
        <f>'Los Angeles Chargers'!I6</f>
        <v>-3.5</v>
      </c>
      <c r="J161" s="1" t="str">
        <f>'Los Angeles Chargers'!J6</f>
        <v>KC</v>
      </c>
      <c r="K161" s="1" t="str">
        <f>'Los Angeles Chargers'!K6</f>
        <v>PHI</v>
      </c>
      <c r="L161" s="1" t="str">
        <f>'Los Angeles Chargers'!L6</f>
        <v>@NYG</v>
      </c>
      <c r="M161" s="1" t="str">
        <f>'Los Angeles Chargers'!M6</f>
        <v>@OAK</v>
      </c>
      <c r="N161" s="1" t="str">
        <f>'Los Angeles Chargers'!N6</f>
        <v>DEN</v>
      </c>
      <c r="O161" s="1" t="str">
        <f>'Los Angeles Chargers'!O6</f>
        <v>@NE</v>
      </c>
      <c r="P161" s="1" t="str">
        <f>'Los Angeles Chargers'!P6</f>
        <v>BYE</v>
      </c>
      <c r="Q161" s="1" t="str">
        <f>'Los Angeles Chargers'!Q6</f>
        <v>@JAX</v>
      </c>
      <c r="R161" s="1" t="str">
        <f>'Los Angeles Chargers'!R6</f>
        <v>BUF</v>
      </c>
      <c r="S161" s="1" t="str">
        <f>'Los Angeles Chargers'!S6</f>
        <v>@DAL</v>
      </c>
      <c r="T161" s="1" t="str">
        <f>'Los Angeles Chargers'!T6</f>
        <v>CLE</v>
      </c>
      <c r="U161" s="1" t="str">
        <f>'Los Angeles Chargers'!U6</f>
        <v>WSH</v>
      </c>
      <c r="V161" s="1" t="str">
        <f>'Los Angeles Chargers'!V6</f>
        <v>@KC</v>
      </c>
      <c r="W161" s="1" t="str">
        <f>'Los Angeles Chargers'!W6</f>
        <v>@NYJ</v>
      </c>
      <c r="X161" s="1" t="str">
        <f>'Los Angeles Chargers'!X6</f>
        <v>OAK</v>
      </c>
      <c r="Y161" s="1">
        <f t="shared" si="32"/>
        <v>0</v>
      </c>
      <c r="Z161" s="1">
        <f t="shared" si="33"/>
        <v>4.9497474683058327</v>
      </c>
      <c r="AA161" s="1">
        <f t="shared" si="34"/>
        <v>0</v>
      </c>
      <c r="AB161" s="1">
        <f t="shared" si="35"/>
        <v>3.5</v>
      </c>
      <c r="AC161" s="1" t="e">
        <f t="shared" si="36"/>
        <v>#NUM!</v>
      </c>
      <c r="AD161" s="1" t="e">
        <f t="shared" si="39"/>
        <v>#VALUE!</v>
      </c>
      <c r="AE161" s="1">
        <f t="shared" si="37"/>
        <v>2</v>
      </c>
      <c r="AF161">
        <f t="shared" si="38"/>
        <v>3.5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6.625" style="1" customWidth="1"/>
    <col min="2" max="2" width="10.125" style="1" customWidth="1"/>
    <col min="3" max="25" width="8" style="1" customWidth="1"/>
    <col min="26" max="26" width="20.75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129</v>
      </c>
      <c r="AB1" s="1" t="s">
        <v>106</v>
      </c>
    </row>
    <row r="2" spans="1:28">
      <c r="A2" s="1" t="str">
        <f>Schedule!A47</f>
        <v>DAL</v>
      </c>
      <c r="B2" s="1">
        <f>Schedule!B47</f>
        <v>0</v>
      </c>
      <c r="C2" s="1">
        <f>Schedule!C47</f>
        <v>0</v>
      </c>
      <c r="D2" s="1">
        <f>Schedule!D47</f>
        <v>0</v>
      </c>
      <c r="E2" s="1">
        <f>Schedule!E47</f>
        <v>0</v>
      </c>
      <c r="F2" s="1">
        <f>Schedule!F47</f>
        <v>0</v>
      </c>
      <c r="G2" s="1">
        <f>SUM(B2:F2)</f>
        <v>0</v>
      </c>
      <c r="H2" s="1">
        <f>Schedule!G47</f>
        <v>19</v>
      </c>
      <c r="I2" s="1">
        <f>Schedule!H47</f>
        <v>17</v>
      </c>
      <c r="J2" s="1" t="str">
        <f>Schedule!I47</f>
        <v>@ARI</v>
      </c>
      <c r="K2" s="1" t="str">
        <f>Schedule!J47</f>
        <v>LAR</v>
      </c>
      <c r="L2" s="1" t="str">
        <f>Schedule!K47</f>
        <v>GB</v>
      </c>
      <c r="M2" s="1" t="str">
        <f>Schedule!L47</f>
        <v>BYE</v>
      </c>
      <c r="N2" s="1" t="str">
        <f>Schedule!M47</f>
        <v>@SF</v>
      </c>
      <c r="O2" s="1" t="str">
        <f>Schedule!N47</f>
        <v>@WSH</v>
      </c>
      <c r="P2" s="1" t="str">
        <f>Schedule!O47</f>
        <v>KC</v>
      </c>
      <c r="Q2" s="1" t="str">
        <f>Schedule!P47</f>
        <v>@ATL</v>
      </c>
      <c r="R2" s="1" t="str">
        <f>Schedule!Q47</f>
        <v>PHI</v>
      </c>
      <c r="S2" s="1" t="str">
        <f>Schedule!R47</f>
        <v>LAC</v>
      </c>
      <c r="T2" s="1" t="str">
        <f>Schedule!S47</f>
        <v>WSH</v>
      </c>
      <c r="U2" s="1" t="str">
        <f>Schedule!T47</f>
        <v>@NYG</v>
      </c>
      <c r="V2" s="1" t="str">
        <f>Schedule!U47</f>
        <v>@OAK</v>
      </c>
      <c r="W2" s="1" t="str">
        <f>Schedule!V47</f>
        <v>SEA</v>
      </c>
      <c r="X2" s="1" t="str">
        <f>Schedule!W47</f>
        <v>@PHI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1.4142135623730951</v>
      </c>
      <c r="AB2" s="1">
        <f t="shared" ref="AB2:AB9" si="2">SUM(H2:X2)</f>
        <v>36</v>
      </c>
    </row>
    <row r="3" spans="1:28">
      <c r="A3" s="1" t="str">
        <f>Schedule!A9</f>
        <v>DAL</v>
      </c>
      <c r="B3" s="1">
        <f>Schedule!B9</f>
        <v>0</v>
      </c>
      <c r="C3" s="1">
        <f>Schedule!C9</f>
        <v>0</v>
      </c>
      <c r="D3" s="1">
        <f>Schedule!D9</f>
        <v>0</v>
      </c>
      <c r="E3" s="1">
        <f>Schedule!E9</f>
        <v>0</v>
      </c>
      <c r="F3" s="1">
        <f>Schedule!F9</f>
        <v>0</v>
      </c>
      <c r="G3" s="1">
        <f>SUM(B3:F3)</f>
        <v>0</v>
      </c>
      <c r="H3" s="1">
        <f>Schedule!G9</f>
        <v>3</v>
      </c>
      <c r="I3" s="1">
        <f>Schedule!H9</f>
        <v>42</v>
      </c>
      <c r="J3" s="1" t="str">
        <f>Schedule!I9</f>
        <v>@ARI</v>
      </c>
      <c r="K3" s="1" t="str">
        <f>Schedule!J9</f>
        <v>LAR</v>
      </c>
      <c r="L3" s="1" t="str">
        <f>Schedule!K9</f>
        <v>GB</v>
      </c>
      <c r="M3" s="1" t="str">
        <f>Schedule!L9</f>
        <v>BYE</v>
      </c>
      <c r="N3" s="1" t="str">
        <f>Schedule!M9</f>
        <v>@SF</v>
      </c>
      <c r="O3" s="1" t="str">
        <f>Schedule!N9</f>
        <v>@WSH</v>
      </c>
      <c r="P3" s="1" t="str">
        <f>Schedule!O9</f>
        <v>KC</v>
      </c>
      <c r="Q3" s="1" t="str">
        <f>Schedule!P9</f>
        <v>@ATL</v>
      </c>
      <c r="R3" s="1" t="str">
        <f>Schedule!Q9</f>
        <v>PHI</v>
      </c>
      <c r="S3" s="1" t="str">
        <f>Schedule!R9</f>
        <v>LAC</v>
      </c>
      <c r="T3" s="1" t="str">
        <f>Schedule!S9</f>
        <v>WSH</v>
      </c>
      <c r="U3" s="1" t="str">
        <f>Schedule!T9</f>
        <v>@NYG</v>
      </c>
      <c r="V3" s="1" t="str">
        <f>Schedule!U9</f>
        <v>@OAK</v>
      </c>
      <c r="W3" s="1" t="str">
        <f>Schedule!V9</f>
        <v>SEA</v>
      </c>
      <c r="X3" s="1" t="str">
        <f>Schedule!W9</f>
        <v>@PHI</v>
      </c>
      <c r="Y3" s="1">
        <f>COUNT(H3:X3)</f>
        <v>2</v>
      </c>
      <c r="Z3" s="1">
        <f t="shared" si="0"/>
        <v>0</v>
      </c>
      <c r="AA3" s="1">
        <f t="shared" si="1"/>
        <v>27.577164466275352</v>
      </c>
      <c r="AB3" s="1">
        <f t="shared" si="2"/>
        <v>45</v>
      </c>
    </row>
    <row r="4" spans="1:28">
      <c r="A4" s="1" t="str">
        <f>'C-inputs'!A46</f>
        <v>DAL</v>
      </c>
      <c r="B4" s="1">
        <f>'C-inputs'!B46</f>
        <v>0</v>
      </c>
      <c r="C4" s="1">
        <f>'C-inputs'!C46</f>
        <v>0</v>
      </c>
      <c r="D4" s="1">
        <f>'C-inputs'!D46</f>
        <v>0</v>
      </c>
      <c r="E4" s="1">
        <f>'C-inputs'!E46</f>
        <v>0</v>
      </c>
      <c r="F4" s="1">
        <f>'C-inputs'!F46</f>
        <v>0</v>
      </c>
      <c r="G4" s="1">
        <f>SUM(B4:F4)</f>
        <v>0</v>
      </c>
      <c r="H4" s="1" t="str">
        <f>'C-inputs'!G46</f>
        <v>NYG</v>
      </c>
      <c r="I4" s="1" t="str">
        <f>'C-inputs'!H46</f>
        <v>@DEN</v>
      </c>
      <c r="J4" s="1">
        <f>'C-inputs'!I46</f>
        <v>21</v>
      </c>
      <c r="K4" s="1" t="str">
        <f>'C-inputs'!J46</f>
        <v>LAR</v>
      </c>
      <c r="L4" s="1" t="str">
        <f>'C-inputs'!K46</f>
        <v>GB</v>
      </c>
      <c r="M4" s="1" t="str">
        <f>'C-inputs'!L46</f>
        <v>BYE</v>
      </c>
      <c r="N4" s="1" t="str">
        <f>'C-inputs'!M46</f>
        <v>@SF</v>
      </c>
      <c r="O4" s="1" t="str">
        <f>'C-inputs'!N46</f>
        <v>@WSH</v>
      </c>
      <c r="P4" s="1" t="str">
        <f>'C-inputs'!O46</f>
        <v>KC</v>
      </c>
      <c r="Q4" s="1" t="str">
        <f>'C-inputs'!P46</f>
        <v>@ATL</v>
      </c>
      <c r="R4" s="1" t="str">
        <f>'C-inputs'!Q46</f>
        <v>PHI</v>
      </c>
      <c r="S4" s="1" t="str">
        <f>'C-inputs'!R46</f>
        <v>LAC</v>
      </c>
      <c r="T4" s="1" t="str">
        <f>'C-inputs'!S46</f>
        <v>WSH</v>
      </c>
      <c r="U4" s="1" t="str">
        <f>'C-inputs'!T46</f>
        <v>@NYG</v>
      </c>
      <c r="V4" s="1" t="str">
        <f>'C-inputs'!U46</f>
        <v>@OAK</v>
      </c>
      <c r="W4" s="1" t="str">
        <f>'C-inputs'!V46</f>
        <v>SEA</v>
      </c>
      <c r="X4" s="1" t="str">
        <f>'C-inputs'!W46</f>
        <v>@PHI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21</v>
      </c>
    </row>
    <row r="5" spans="1:28">
      <c r="A5" s="1" t="s">
        <v>211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'C-inputs'!A10</f>
        <v>DAL</v>
      </c>
      <c r="B6" s="1">
        <f>'C-inputs'!B10</f>
        <v>0</v>
      </c>
      <c r="C6" s="1">
        <f>'C-inputs'!C10</f>
        <v>0</v>
      </c>
      <c r="D6" s="1">
        <f>'C-inputs'!D10</f>
        <v>0</v>
      </c>
      <c r="E6" s="1">
        <f>'C-inputs'!E10</f>
        <v>0</v>
      </c>
      <c r="F6" s="1">
        <f>'C-inputs'!F10</f>
        <v>0</v>
      </c>
      <c r="G6" s="1">
        <f>SUM(B6:F6)</f>
        <v>0</v>
      </c>
      <c r="H6" s="1">
        <f>'C-inputs'!G10</f>
        <v>-4</v>
      </c>
      <c r="I6" s="1">
        <f>'C-inputs'!H10</f>
        <v>-2.5</v>
      </c>
      <c r="J6" s="1" t="str">
        <f>'C-inputs'!I10</f>
        <v>@ARI</v>
      </c>
      <c r="K6" s="1" t="str">
        <f>'C-inputs'!J10</f>
        <v>LAR</v>
      </c>
      <c r="L6" s="1" t="str">
        <f>'C-inputs'!K10</f>
        <v>GB</v>
      </c>
      <c r="M6" s="1" t="str">
        <f>'C-inputs'!L10</f>
        <v>BYE</v>
      </c>
      <c r="N6" s="1" t="str">
        <f>'C-inputs'!M10</f>
        <v>@SF</v>
      </c>
      <c r="O6" s="1" t="str">
        <f>'C-inputs'!N10</f>
        <v>@WSH</v>
      </c>
      <c r="P6" s="1" t="str">
        <f>'C-inputs'!O10</f>
        <v>KC</v>
      </c>
      <c r="Q6" s="1" t="str">
        <f>'C-inputs'!P10</f>
        <v>@ATL</v>
      </c>
      <c r="R6" s="1" t="str">
        <f>'C-inputs'!Q10</f>
        <v>PHI</v>
      </c>
      <c r="S6" s="1" t="str">
        <f>'C-inputs'!R10</f>
        <v>LAC</v>
      </c>
      <c r="T6" s="1" t="str">
        <f>'C-inputs'!S10</f>
        <v>WSH</v>
      </c>
      <c r="U6" s="1" t="str">
        <f>'C-inputs'!T10</f>
        <v>@NYG</v>
      </c>
      <c r="V6" s="1" t="str">
        <f>'C-inputs'!U10</f>
        <v>@OAK</v>
      </c>
      <c r="W6" s="1" t="str">
        <f>'C-inputs'!V10</f>
        <v>SEA</v>
      </c>
      <c r="X6" s="1" t="str">
        <f>'C-inputs'!W10</f>
        <v>@PHI</v>
      </c>
      <c r="Y6" s="1">
        <f>COUNT(H6:X6)</f>
        <v>2</v>
      </c>
      <c r="Z6" s="1">
        <f t="shared" si="0"/>
        <v>0</v>
      </c>
      <c r="AA6" s="1">
        <f t="shared" si="1"/>
        <v>1.0606601717798212</v>
      </c>
      <c r="AB6" s="1">
        <f t="shared" si="2"/>
        <v>-6.5</v>
      </c>
    </row>
    <row r="7" spans="1:28">
      <c r="A7" s="1" t="s">
        <v>109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16</v>
      </c>
      <c r="I7" s="1">
        <f t="shared" si="4"/>
        <v>-25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12</v>
      </c>
      <c r="I8" s="1">
        <f t="shared" si="5"/>
        <v>-27.5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130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18</v>
      </c>
    </row>
    <row r="13" spans="1:28">
      <c r="A13" s="1" t="s">
        <v>104</v>
      </c>
      <c r="B13" s="1">
        <f>(AB3/Y3)</f>
        <v>22.5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3" style="1" customWidth="1"/>
    <col min="2" max="25" width="8" style="1" customWidth="1"/>
    <col min="26" max="26" width="21.3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Schedule!A48</f>
        <v>DEN</v>
      </c>
      <c r="B2" s="1">
        <f>Schedule!B48</f>
        <v>0</v>
      </c>
      <c r="C2" s="1">
        <f>Schedule!C48</f>
        <v>0</v>
      </c>
      <c r="D2" s="1">
        <f>Schedule!D48</f>
        <v>0</v>
      </c>
      <c r="E2" s="1">
        <f>Schedule!E48</f>
        <v>0</v>
      </c>
      <c r="F2" s="1">
        <f>Schedule!F48</f>
        <v>0</v>
      </c>
      <c r="G2" s="1">
        <f>SUM(B2:F2)</f>
        <v>0</v>
      </c>
      <c r="H2" s="1">
        <f>Schedule!G48</f>
        <v>24</v>
      </c>
      <c r="I2" s="1">
        <f>Schedule!H48</f>
        <v>42</v>
      </c>
      <c r="J2" s="1" t="str">
        <f>Schedule!I48</f>
        <v>@BUF</v>
      </c>
      <c r="K2" s="1" t="str">
        <f>Schedule!J48</f>
        <v>OAK</v>
      </c>
      <c r="L2" s="1" t="str">
        <f>Schedule!K48</f>
        <v>BYE</v>
      </c>
      <c r="M2" s="1" t="str">
        <f>Schedule!L48</f>
        <v>NYG</v>
      </c>
      <c r="N2" s="1" t="str">
        <f>Schedule!M48</f>
        <v>@LAC</v>
      </c>
      <c r="O2" s="1" t="str">
        <f>Schedule!N48</f>
        <v>@KC</v>
      </c>
      <c r="P2" s="1" t="str">
        <f>Schedule!O48</f>
        <v>@PHI</v>
      </c>
      <c r="Q2" s="1" t="str">
        <f>Schedule!P48</f>
        <v>NE</v>
      </c>
      <c r="R2" s="1" t="str">
        <f>Schedule!Q48</f>
        <v>CIN</v>
      </c>
      <c r="S2" s="1" t="str">
        <f>Schedule!R48</f>
        <v>@OAK</v>
      </c>
      <c r="T2" s="1" t="str">
        <f>Schedule!S48</f>
        <v>@MIA</v>
      </c>
      <c r="U2" s="1" t="str">
        <f>Schedule!T48</f>
        <v>NYJ</v>
      </c>
      <c r="V2" s="1" t="str">
        <f>Schedule!U48</f>
        <v>@IND</v>
      </c>
      <c r="W2" s="1" t="str">
        <f>Schedule!V48</f>
        <v>@WSH</v>
      </c>
      <c r="X2" s="1" t="str">
        <f>Schedule!W48</f>
        <v>KC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12.727922061357855</v>
      </c>
      <c r="AB2" s="1">
        <f t="shared" ref="AB2:AB9" si="2">SUM(H2:X2)</f>
        <v>66</v>
      </c>
    </row>
    <row r="3" spans="1:28">
      <c r="A3" s="1" t="str">
        <f>Schedule!A10</f>
        <v>DEN</v>
      </c>
      <c r="B3" s="1">
        <f>Schedule!B10</f>
        <v>0</v>
      </c>
      <c r="C3" s="1">
        <f>Schedule!C10</f>
        <v>0</v>
      </c>
      <c r="D3" s="1">
        <f>Schedule!D10</f>
        <v>0</v>
      </c>
      <c r="E3" s="1">
        <f>Schedule!E10</f>
        <v>0</v>
      </c>
      <c r="F3" s="1">
        <f>Schedule!F10</f>
        <v>0</v>
      </c>
      <c r="G3" s="1">
        <f>SUM(B3:F3)</f>
        <v>0</v>
      </c>
      <c r="H3" s="1">
        <f>Schedule!G10</f>
        <v>21</v>
      </c>
      <c r="I3" s="1">
        <f>Schedule!H10</f>
        <v>17</v>
      </c>
      <c r="J3" s="1" t="str">
        <f>Schedule!I10</f>
        <v>@BUF</v>
      </c>
      <c r="K3" s="1" t="str">
        <f>Schedule!J10</f>
        <v>OAK</v>
      </c>
      <c r="L3" s="1" t="str">
        <f>Schedule!K10</f>
        <v>BYE</v>
      </c>
      <c r="M3" s="1" t="str">
        <f>Schedule!L10</f>
        <v>NYG</v>
      </c>
      <c r="N3" s="1" t="str">
        <f>Schedule!M10</f>
        <v>@LAC</v>
      </c>
      <c r="O3" s="1" t="str">
        <f>Schedule!N10</f>
        <v>@KC</v>
      </c>
      <c r="P3" s="1" t="str">
        <f>Schedule!O10</f>
        <v>@PHI</v>
      </c>
      <c r="Q3" s="1" t="str">
        <f>Schedule!P10</f>
        <v>NE</v>
      </c>
      <c r="R3" s="1" t="str">
        <f>Schedule!Q10</f>
        <v>CIN</v>
      </c>
      <c r="S3" s="1" t="str">
        <f>Schedule!R10</f>
        <v>@OAK</v>
      </c>
      <c r="T3" s="1" t="str">
        <f>Schedule!S10</f>
        <v>@MIA</v>
      </c>
      <c r="U3" s="1" t="str">
        <f>Schedule!T10</f>
        <v>NYJ</v>
      </c>
      <c r="V3" s="1" t="str">
        <f>Schedule!U10</f>
        <v>@IND</v>
      </c>
      <c r="W3" s="1" t="str">
        <f>Schedule!V10</f>
        <v>@WSH</v>
      </c>
      <c r="X3" s="1" t="str">
        <f>Schedule!W10</f>
        <v>KC</v>
      </c>
      <c r="Y3" s="1">
        <f>COUNT(H3:X3)</f>
        <v>2</v>
      </c>
      <c r="Z3" s="1">
        <f t="shared" si="0"/>
        <v>0</v>
      </c>
      <c r="AA3" s="1">
        <f t="shared" si="1"/>
        <v>2.8284271247461903</v>
      </c>
      <c r="AB3" s="1">
        <f t="shared" si="2"/>
        <v>38</v>
      </c>
    </row>
    <row r="4" spans="1:28">
      <c r="A4" s="1" t="str">
        <f>'C-inputs'!A47</f>
        <v>DEN</v>
      </c>
      <c r="B4" s="1">
        <f>'C-inputs'!B47</f>
        <v>0</v>
      </c>
      <c r="C4" s="1">
        <f>'C-inputs'!C47</f>
        <v>0</v>
      </c>
      <c r="D4" s="1">
        <f>'C-inputs'!D47</f>
        <v>0</v>
      </c>
      <c r="E4" s="1">
        <f>'C-inputs'!E47</f>
        <v>0</v>
      </c>
      <c r="F4" s="1">
        <f>'C-inputs'!F47</f>
        <v>0</v>
      </c>
      <c r="G4" s="1">
        <f>SUM(B4:F4)</f>
        <v>0</v>
      </c>
      <c r="H4" s="1" t="str">
        <f>'C-inputs'!G47</f>
        <v>LAC</v>
      </c>
      <c r="I4" s="1" t="str">
        <f>'C-inputs'!H47</f>
        <v>DAL</v>
      </c>
      <c r="J4" s="1">
        <f>'C-inputs'!I47</f>
        <v>21.8</v>
      </c>
      <c r="K4" s="1" t="str">
        <f>'C-inputs'!J47</f>
        <v>OAK</v>
      </c>
      <c r="L4" s="1" t="str">
        <f>'C-inputs'!K47</f>
        <v>BYE</v>
      </c>
      <c r="M4" s="1" t="str">
        <f>'C-inputs'!L47</f>
        <v>NYG</v>
      </c>
      <c r="N4" s="1" t="str">
        <f>'C-inputs'!M47</f>
        <v>@LAC</v>
      </c>
      <c r="O4" s="1" t="str">
        <f>'C-inputs'!N47</f>
        <v>@KC</v>
      </c>
      <c r="P4" s="1" t="str">
        <f>'C-inputs'!O47</f>
        <v>@PHI</v>
      </c>
      <c r="Q4" s="1" t="str">
        <f>'C-inputs'!P47</f>
        <v>NE</v>
      </c>
      <c r="R4" s="1" t="str">
        <f>'C-inputs'!Q47</f>
        <v>CIN</v>
      </c>
      <c r="S4" s="1" t="str">
        <f>'C-inputs'!R47</f>
        <v>@OAK</v>
      </c>
      <c r="T4" s="1" t="str">
        <f>'C-inputs'!S47</f>
        <v>@MIA</v>
      </c>
      <c r="U4" s="1" t="str">
        <f>'C-inputs'!T47</f>
        <v>NYJ</v>
      </c>
      <c r="V4" s="1" t="str">
        <f>'C-inputs'!U47</f>
        <v>@IND</v>
      </c>
      <c r="W4" s="1" t="str">
        <f>'C-inputs'!V47</f>
        <v>@WSH</v>
      </c>
      <c r="X4" s="1" t="str">
        <f>'C-inputs'!W47</f>
        <v>KC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21.8</v>
      </c>
    </row>
    <row r="5" spans="1:28">
      <c r="A5" s="1" t="s">
        <v>212</v>
      </c>
      <c r="B5" s="1">
        <f t="shared" ref="B5:X5" si="3">+(B2-B4)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'C-inputs'!A47</f>
        <v>DEN</v>
      </c>
      <c r="B6" s="1">
        <f>'C-inputs'!B47</f>
        <v>0</v>
      </c>
      <c r="C6" s="1">
        <f>'C-inputs'!C47</f>
        <v>0</v>
      </c>
      <c r="D6" s="1">
        <f>'C-inputs'!D47</f>
        <v>0</v>
      </c>
      <c r="E6" s="1">
        <f>'C-inputs'!E47</f>
        <v>0</v>
      </c>
      <c r="F6" s="1">
        <f>'C-inputs'!F47</f>
        <v>0</v>
      </c>
      <c r="G6" s="1">
        <f>SUM(B6:F6)</f>
        <v>0</v>
      </c>
      <c r="H6" s="1">
        <f>'C-inputs'!G11</f>
        <v>3.5</v>
      </c>
      <c r="I6" s="1">
        <f>'C-inputs'!H11</f>
        <v>2.5</v>
      </c>
      <c r="J6" s="1" t="str">
        <f>'C-inputs'!I11</f>
        <v>@BUF</v>
      </c>
      <c r="K6" s="1" t="str">
        <f>'C-inputs'!J11</f>
        <v>OAK</v>
      </c>
      <c r="L6" s="1" t="str">
        <f>'C-inputs'!K11</f>
        <v>BYE</v>
      </c>
      <c r="M6" s="1" t="str">
        <f>'C-inputs'!L11</f>
        <v>NYG</v>
      </c>
      <c r="N6" s="1" t="str">
        <f>'C-inputs'!M11</f>
        <v>@LAC</v>
      </c>
      <c r="O6" s="1" t="str">
        <f>'C-inputs'!N11</f>
        <v>@KC</v>
      </c>
      <c r="P6" s="1" t="str">
        <f>'C-inputs'!O11</f>
        <v>@PHI</v>
      </c>
      <c r="Q6" s="1" t="str">
        <f>'C-inputs'!P11</f>
        <v>NE</v>
      </c>
      <c r="R6" s="1" t="str">
        <f>'C-inputs'!Q11</f>
        <v>CIN</v>
      </c>
      <c r="S6" s="1" t="str">
        <f>'C-inputs'!R11</f>
        <v>@OAK</v>
      </c>
      <c r="T6" s="1" t="str">
        <f>'C-inputs'!S11</f>
        <v>@MIA</v>
      </c>
      <c r="U6" s="1" t="str">
        <f>'C-inputs'!T11</f>
        <v>NYJ</v>
      </c>
      <c r="V6" s="1" t="str">
        <f>'C-inputs'!U11</f>
        <v>@IND</v>
      </c>
      <c r="W6" s="1" t="str">
        <f>'C-inputs'!V11</f>
        <v>@WSH</v>
      </c>
      <c r="X6" s="1" t="str">
        <f>'C-inputs'!W11</f>
        <v>KC</v>
      </c>
      <c r="Y6" s="1">
        <f>COUNT(H6:X6)</f>
        <v>2</v>
      </c>
      <c r="Z6" s="1">
        <f t="shared" si="0"/>
        <v>0</v>
      </c>
      <c r="AA6" s="1">
        <f t="shared" si="1"/>
        <v>0.70710678118654757</v>
      </c>
      <c r="AB6" s="1">
        <f t="shared" si="2"/>
        <v>6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3</v>
      </c>
      <c r="I7" s="1">
        <f t="shared" si="4"/>
        <v>25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122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6.5</v>
      </c>
      <c r="I8" s="1">
        <f t="shared" si="5"/>
        <v>27.5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123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33</v>
      </c>
    </row>
    <row r="13" spans="1:28">
      <c r="A13" s="1" t="s">
        <v>104</v>
      </c>
      <c r="B13" s="1">
        <f>(AB3/Y3)</f>
        <v>19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6.375" style="1" customWidth="1"/>
    <col min="2" max="25" width="8" style="1" customWidth="1"/>
    <col min="26" max="26" width="21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134</v>
      </c>
      <c r="AA1" s="1" t="s">
        <v>113</v>
      </c>
      <c r="AB1" s="1" t="s">
        <v>106</v>
      </c>
    </row>
    <row r="2" spans="1:28">
      <c r="A2" s="1" t="str">
        <f>Schedule!A49</f>
        <v>DET</v>
      </c>
      <c r="B2" s="1">
        <f>Schedule!B49</f>
        <v>0</v>
      </c>
      <c r="C2" s="1">
        <f>Schedule!C49</f>
        <v>0</v>
      </c>
      <c r="D2" s="1">
        <f>Schedule!D49</f>
        <v>0</v>
      </c>
      <c r="E2" s="1">
        <f>Schedule!E49</f>
        <v>0</v>
      </c>
      <c r="F2" s="1">
        <f>Schedule!F49</f>
        <v>0</v>
      </c>
      <c r="G2" s="1">
        <f>SUM(B2:F2)</f>
        <v>0</v>
      </c>
      <c r="H2" s="1">
        <f>Schedule!G49</f>
        <v>35</v>
      </c>
      <c r="I2" s="1">
        <f>Schedule!H49</f>
        <v>24</v>
      </c>
      <c r="J2" s="1" t="str">
        <f>Schedule!I49</f>
        <v>ATL</v>
      </c>
      <c r="K2" s="1" t="str">
        <f>Schedule!J49</f>
        <v>@MIN</v>
      </c>
      <c r="L2" s="1" t="str">
        <f>Schedule!K49</f>
        <v>CAR</v>
      </c>
      <c r="M2" s="1" t="str">
        <f>Schedule!L49</f>
        <v>@NO</v>
      </c>
      <c r="N2" s="1" t="str">
        <f>Schedule!M49</f>
        <v>BYE</v>
      </c>
      <c r="O2" s="1" t="str">
        <f>Schedule!N49</f>
        <v>PIT</v>
      </c>
      <c r="P2" s="1" t="str">
        <f>Schedule!O49</f>
        <v>@GB</v>
      </c>
      <c r="Q2" s="1" t="str">
        <f>Schedule!P49</f>
        <v>CLE</v>
      </c>
      <c r="R2" s="1" t="str">
        <f>Schedule!Q49</f>
        <v>@CHI</v>
      </c>
      <c r="S2" s="1" t="str">
        <f>Schedule!R49</f>
        <v>MIN</v>
      </c>
      <c r="T2" s="1" t="str">
        <f>Schedule!S49</f>
        <v>@BAL</v>
      </c>
      <c r="U2" s="1" t="str">
        <f>Schedule!T49</f>
        <v>@TB</v>
      </c>
      <c r="V2" s="1" t="str">
        <f>Schedule!U49</f>
        <v>CHI</v>
      </c>
      <c r="W2" s="1" t="str">
        <f>Schedule!V49</f>
        <v>@CIN</v>
      </c>
      <c r="X2" s="1" t="str">
        <f>Schedule!W49</f>
        <v>GB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7.7781745930520225</v>
      </c>
      <c r="AB2" s="1">
        <f t="shared" ref="AB2:AB9" si="2">SUM(H2:X2)</f>
        <v>59</v>
      </c>
    </row>
    <row r="3" spans="1:28">
      <c r="A3" s="1" t="str">
        <f>Schedule!A11</f>
        <v>DET</v>
      </c>
      <c r="B3" s="1">
        <f>Schedule!B11</f>
        <v>0</v>
      </c>
      <c r="C3" s="1">
        <f>Schedule!C11</f>
        <v>0</v>
      </c>
      <c r="D3" s="1">
        <f>Schedule!D11</f>
        <v>0</v>
      </c>
      <c r="E3" s="1">
        <f>Schedule!E11</f>
        <v>0</v>
      </c>
      <c r="F3" s="1">
        <f>Schedule!F11</f>
        <v>0</v>
      </c>
      <c r="G3" s="1">
        <f>SUM(B3:F3)</f>
        <v>0</v>
      </c>
      <c r="H3" s="1">
        <f>Schedule!G11</f>
        <v>23</v>
      </c>
      <c r="I3" s="1">
        <f>Schedule!H11</f>
        <v>10</v>
      </c>
      <c r="J3" s="1" t="str">
        <f>Schedule!I11</f>
        <v>ATL</v>
      </c>
      <c r="K3" s="1" t="str">
        <f>Schedule!J11</f>
        <v>@MIN</v>
      </c>
      <c r="L3" s="1" t="str">
        <f>Schedule!K11</f>
        <v>CAR</v>
      </c>
      <c r="M3" s="1" t="str">
        <f>Schedule!L11</f>
        <v>@NO</v>
      </c>
      <c r="N3" s="1" t="str">
        <f>Schedule!M11</f>
        <v>BYE</v>
      </c>
      <c r="O3" s="1" t="str">
        <f>Schedule!N11</f>
        <v>PIT</v>
      </c>
      <c r="P3" s="1" t="str">
        <f>Schedule!O11</f>
        <v>@GB</v>
      </c>
      <c r="Q3" s="1" t="str">
        <f>Schedule!P11</f>
        <v>CLE</v>
      </c>
      <c r="R3" s="1" t="str">
        <f>Schedule!Q11</f>
        <v>@CHI</v>
      </c>
      <c r="S3" s="1" t="str">
        <f>Schedule!R11</f>
        <v>MIN</v>
      </c>
      <c r="T3" s="1" t="str">
        <f>Schedule!S11</f>
        <v>@BAL</v>
      </c>
      <c r="U3" s="1" t="str">
        <f>Schedule!T11</f>
        <v>@TB</v>
      </c>
      <c r="V3" s="1" t="str">
        <f>Schedule!U11</f>
        <v>CHI</v>
      </c>
      <c r="W3" s="1" t="str">
        <f>Schedule!V11</f>
        <v>@CIN</v>
      </c>
      <c r="X3" s="1" t="str">
        <f>Schedule!W11</f>
        <v>GB</v>
      </c>
      <c r="Y3" s="1">
        <f>COUNT(H3:X3)</f>
        <v>2</v>
      </c>
      <c r="Z3" s="1">
        <f t="shared" si="0"/>
        <v>0</v>
      </c>
      <c r="AA3" s="1">
        <f t="shared" si="1"/>
        <v>9.1923881554251174</v>
      </c>
      <c r="AB3" s="1">
        <f t="shared" si="2"/>
        <v>33</v>
      </c>
    </row>
    <row r="4" spans="1:28">
      <c r="A4" s="1" t="str">
        <f>'C-inputs'!A48</f>
        <v>DET</v>
      </c>
      <c r="B4" s="1">
        <f>'C-inputs'!B48</f>
        <v>0</v>
      </c>
      <c r="C4" s="1">
        <f>'C-inputs'!C48</f>
        <v>0</v>
      </c>
      <c r="D4" s="1">
        <f>'C-inputs'!D48</f>
        <v>0</v>
      </c>
      <c r="E4" s="1">
        <f>'C-inputs'!E48</f>
        <v>0</v>
      </c>
      <c r="F4" s="1">
        <f>'C-inputs'!F48</f>
        <v>0</v>
      </c>
      <c r="G4" s="1">
        <f>SUM(B4:F4)</f>
        <v>0</v>
      </c>
      <c r="H4" s="1" t="str">
        <f>'C-inputs'!G48</f>
        <v>ARI</v>
      </c>
      <c r="I4" s="1" t="str">
        <f>'C-inputs'!H48</f>
        <v>@NYG</v>
      </c>
      <c r="J4" s="1">
        <f>'C-inputs'!I48</f>
        <v>24.8</v>
      </c>
      <c r="K4" s="1" t="str">
        <f>'C-inputs'!J48</f>
        <v>@MIN</v>
      </c>
      <c r="L4" s="1" t="str">
        <f>'C-inputs'!K48</f>
        <v>CAR</v>
      </c>
      <c r="M4" s="1" t="str">
        <f>'C-inputs'!L48</f>
        <v>@NO</v>
      </c>
      <c r="N4" s="1" t="str">
        <f>'C-inputs'!M48</f>
        <v>BYE</v>
      </c>
      <c r="O4" s="1" t="str">
        <f>'C-inputs'!N48</f>
        <v>PIT</v>
      </c>
      <c r="P4" s="1" t="str">
        <f>'C-inputs'!O48</f>
        <v>@GB</v>
      </c>
      <c r="Q4" s="1" t="str">
        <f>'C-inputs'!P48</f>
        <v>CLE</v>
      </c>
      <c r="R4" s="1" t="str">
        <f>'C-inputs'!Q48</f>
        <v>@CHI</v>
      </c>
      <c r="S4" s="1" t="str">
        <f>'C-inputs'!R48</f>
        <v>MIN</v>
      </c>
      <c r="T4" s="1" t="str">
        <f>'C-inputs'!S48</f>
        <v>@BAL</v>
      </c>
      <c r="U4" s="1" t="str">
        <f>'C-inputs'!T48</f>
        <v>@TB</v>
      </c>
      <c r="V4" s="1" t="str">
        <f>'C-inputs'!U48</f>
        <v>CHI</v>
      </c>
      <c r="W4" s="1" t="str">
        <f>'C-inputs'!V48</f>
        <v>@CIN</v>
      </c>
      <c r="X4" s="1" t="str">
        <f>'C-inputs'!W48</f>
        <v>GB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24.8</v>
      </c>
    </row>
    <row r="5" spans="1:28">
      <c r="A5" s="1" t="s">
        <v>213</v>
      </c>
      <c r="B5" s="1">
        <f t="shared" ref="B5:X5" si="3">(B2-B4)</f>
        <v>0</v>
      </c>
      <c r="C5" s="1">
        <f>(C2-C4)</f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'C-inputs'!A12</f>
        <v>DET</v>
      </c>
      <c r="B6" s="1">
        <f>'C-inputs'!B12</f>
        <v>0</v>
      </c>
      <c r="C6" s="1">
        <f>'C-inputs'!C12</f>
        <v>0</v>
      </c>
      <c r="D6" s="1">
        <f>'C-inputs'!D12</f>
        <v>0</v>
      </c>
      <c r="E6" s="1">
        <f>'C-inputs'!E12</f>
        <v>0</v>
      </c>
      <c r="F6" s="1">
        <f>'C-inputs'!F12</f>
        <v>0</v>
      </c>
      <c r="G6" s="1">
        <f>SUM(B6:F6)</f>
        <v>0</v>
      </c>
      <c r="H6" s="1">
        <f>'C-inputs'!G12</f>
        <v>1.5</v>
      </c>
      <c r="I6" s="1">
        <f>'C-inputs'!H12</f>
        <v>3</v>
      </c>
      <c r="J6" s="1" t="str">
        <f>'C-inputs'!I12</f>
        <v>ATL</v>
      </c>
      <c r="K6" s="1" t="str">
        <f>'C-inputs'!J12</f>
        <v>@MIN</v>
      </c>
      <c r="L6" s="1" t="str">
        <f>'C-inputs'!K12</f>
        <v>CAR</v>
      </c>
      <c r="M6" s="1" t="str">
        <f>'C-inputs'!L12</f>
        <v>@NO</v>
      </c>
      <c r="N6" s="1" t="str">
        <f>'C-inputs'!M12</f>
        <v>BYE</v>
      </c>
      <c r="O6" s="1" t="str">
        <f>'C-inputs'!N12</f>
        <v>PIT</v>
      </c>
      <c r="P6" s="1" t="str">
        <f>'C-inputs'!O12</f>
        <v>@GB</v>
      </c>
      <c r="Q6" s="1" t="str">
        <f>'C-inputs'!P12</f>
        <v>CLE</v>
      </c>
      <c r="R6" s="1" t="str">
        <f>'C-inputs'!Q12</f>
        <v>@CHI</v>
      </c>
      <c r="S6" s="1" t="str">
        <f>'C-inputs'!R12</f>
        <v>MIN</v>
      </c>
      <c r="T6" s="1" t="str">
        <f>'C-inputs'!S12</f>
        <v>@BAL</v>
      </c>
      <c r="U6" s="1" t="str">
        <f>'C-inputs'!T12</f>
        <v>@TB</v>
      </c>
      <c r="V6" s="1" t="str">
        <f>'C-inputs'!U12</f>
        <v>CHI</v>
      </c>
      <c r="W6" s="1" t="str">
        <f>'C-inputs'!V12</f>
        <v>@CIN</v>
      </c>
      <c r="X6" s="1" t="str">
        <f>'C-inputs'!W12</f>
        <v>GB</v>
      </c>
      <c r="Y6" s="1">
        <f>COUNT(H6:X6)</f>
        <v>2</v>
      </c>
      <c r="Z6" s="1">
        <f t="shared" si="0"/>
        <v>0</v>
      </c>
      <c r="AA6" s="1">
        <f t="shared" si="1"/>
        <v>1.0606601717798212</v>
      </c>
      <c r="AB6" s="1">
        <f t="shared" si="2"/>
        <v>4.5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12</v>
      </c>
      <c r="I7" s="1">
        <f t="shared" si="4"/>
        <v>14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122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13.5</v>
      </c>
      <c r="I8" s="1">
        <f t="shared" si="5"/>
        <v>17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135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29.5</v>
      </c>
    </row>
    <row r="13" spans="1:28">
      <c r="A13" s="1" t="s">
        <v>104</v>
      </c>
      <c r="B13" s="1">
        <f>(AB3/Y3)</f>
        <v>16.5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6.625" style="1" customWidth="1"/>
    <col min="2" max="6" width="8" style="1" customWidth="1"/>
    <col min="7" max="7" width="14.625" style="1" customWidth="1"/>
    <col min="8" max="25" width="8" style="1" customWidth="1"/>
    <col min="26" max="26" width="21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113</v>
      </c>
      <c r="AB1" s="1" t="s">
        <v>106</v>
      </c>
    </row>
    <row r="2" spans="1:28">
      <c r="A2" s="1" t="str">
        <f>Schedule!A50</f>
        <v>GB</v>
      </c>
      <c r="B2" s="1">
        <f>Schedule!B50</f>
        <v>0</v>
      </c>
      <c r="C2" s="1">
        <f>Schedule!C50</f>
        <v>0</v>
      </c>
      <c r="D2" s="1">
        <f>Schedule!D50</f>
        <v>0</v>
      </c>
      <c r="E2" s="1">
        <f>Schedule!E50</f>
        <v>0</v>
      </c>
      <c r="F2" s="1">
        <f>Schedule!F50</f>
        <v>0</v>
      </c>
      <c r="G2" s="1">
        <f>SUM(B2:F2)</f>
        <v>0</v>
      </c>
      <c r="H2" s="1">
        <f>Schedule!G50</f>
        <v>17</v>
      </c>
      <c r="I2" s="1">
        <f>Schedule!H50</f>
        <v>23</v>
      </c>
      <c r="J2" s="1" t="str">
        <f>Schedule!I50</f>
        <v>CIN</v>
      </c>
      <c r="K2" s="1" t="str">
        <f>Schedule!J50</f>
        <v>CHI</v>
      </c>
      <c r="L2" s="1" t="str">
        <f>Schedule!K50</f>
        <v>@DAL</v>
      </c>
      <c r="M2" s="1" t="str">
        <f>Schedule!L50</f>
        <v>@MIN</v>
      </c>
      <c r="N2" s="1" t="str">
        <f>Schedule!M50</f>
        <v>NO</v>
      </c>
      <c r="O2" s="1" t="str">
        <f>Schedule!N50</f>
        <v>BYE</v>
      </c>
      <c r="P2" s="1" t="str">
        <f>Schedule!O50</f>
        <v>DET</v>
      </c>
      <c r="Q2" s="1" t="str">
        <f>Schedule!P50</f>
        <v>@CHI</v>
      </c>
      <c r="R2" s="1" t="str">
        <f>Schedule!Q50</f>
        <v>BAL</v>
      </c>
      <c r="S2" s="1" t="str">
        <f>Schedule!R50</f>
        <v>@PIT</v>
      </c>
      <c r="T2" s="1" t="str">
        <f>Schedule!S50</f>
        <v>TB</v>
      </c>
      <c r="U2" s="1" t="str">
        <f>Schedule!T50</f>
        <v>@CLE</v>
      </c>
      <c r="V2" s="1" t="str">
        <f>Schedule!U50</f>
        <v>@CAR</v>
      </c>
      <c r="W2" s="1" t="str">
        <f>Schedule!V50</f>
        <v>MIN</v>
      </c>
      <c r="X2" s="1" t="str">
        <f>Schedule!W50</f>
        <v>@DET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4.2426406871192848</v>
      </c>
      <c r="AB2" s="1">
        <f t="shared" ref="AB2:AB9" si="2">SUM(H2:X2)</f>
        <v>40</v>
      </c>
    </row>
    <row r="3" spans="1:28">
      <c r="A3" s="1" t="str">
        <f>Schedule!A12</f>
        <v>GB</v>
      </c>
      <c r="B3" s="1">
        <f>Schedule!B12</f>
        <v>0</v>
      </c>
      <c r="C3" s="1">
        <f>Schedule!C12</f>
        <v>0</v>
      </c>
      <c r="D3" s="1">
        <f>Schedule!D12</f>
        <v>0</v>
      </c>
      <c r="E3" s="1">
        <f>Schedule!E12</f>
        <v>0</v>
      </c>
      <c r="F3" s="1">
        <f>Schedule!F12</f>
        <v>0</v>
      </c>
      <c r="G3" s="1">
        <f>SUM(B3:F3)</f>
        <v>0</v>
      </c>
      <c r="H3" s="1">
        <f>Schedule!G12</f>
        <v>9</v>
      </c>
      <c r="I3" s="1">
        <f>Schedule!H12</f>
        <v>34</v>
      </c>
      <c r="J3" s="1" t="str">
        <f>Schedule!I12</f>
        <v>CIN</v>
      </c>
      <c r="K3" s="1" t="str">
        <f>Schedule!J12</f>
        <v>CHI</v>
      </c>
      <c r="L3" s="1" t="str">
        <f>Schedule!K12</f>
        <v>@DAL</v>
      </c>
      <c r="M3" s="1" t="str">
        <f>Schedule!L12</f>
        <v>@MIN</v>
      </c>
      <c r="N3" s="1" t="str">
        <f>Schedule!M12</f>
        <v>NO</v>
      </c>
      <c r="O3" s="1" t="str">
        <f>Schedule!N12</f>
        <v>BYE</v>
      </c>
      <c r="P3" s="1" t="str">
        <f>Schedule!O12</f>
        <v>DET</v>
      </c>
      <c r="Q3" s="1" t="str">
        <f>Schedule!P12</f>
        <v>@CHI</v>
      </c>
      <c r="R3" s="1" t="str">
        <f>Schedule!Q12</f>
        <v>BAL</v>
      </c>
      <c r="S3" s="1" t="str">
        <f>Schedule!R12</f>
        <v>@PIT</v>
      </c>
      <c r="T3" s="1" t="str">
        <f>Schedule!S12</f>
        <v>TB</v>
      </c>
      <c r="U3" s="1" t="str">
        <f>Schedule!T12</f>
        <v>@CLE</v>
      </c>
      <c r="V3" s="1" t="str">
        <f>Schedule!U12</f>
        <v>@CAR</v>
      </c>
      <c r="W3" s="1" t="str">
        <f>Schedule!V12</f>
        <v>MIN</v>
      </c>
      <c r="X3" s="1" t="str">
        <f>Schedule!W12</f>
        <v>@DET</v>
      </c>
      <c r="Y3" s="1">
        <f>COUNT(H3:X3)</f>
        <v>2</v>
      </c>
      <c r="Z3" s="1">
        <f t="shared" si="0"/>
        <v>0</v>
      </c>
      <c r="AA3" s="1">
        <f t="shared" si="1"/>
        <v>17.677669529663689</v>
      </c>
      <c r="AB3" s="1">
        <f t="shared" si="2"/>
        <v>43</v>
      </c>
    </row>
    <row r="4" spans="1:28">
      <c r="A4" s="1" t="str">
        <f>'C-inputs'!A49</f>
        <v>GB</v>
      </c>
      <c r="B4" s="1">
        <f>'C-inputs'!B49</f>
        <v>0</v>
      </c>
      <c r="C4" s="1">
        <f>'C-inputs'!C49</f>
        <v>0</v>
      </c>
      <c r="D4" s="1">
        <f>'C-inputs'!D49</f>
        <v>0</v>
      </c>
      <c r="E4" s="1">
        <f>'C-inputs'!E49</f>
        <v>0</v>
      </c>
      <c r="F4" s="1">
        <f>'C-inputs'!F49</f>
        <v>0</v>
      </c>
      <c r="G4" s="1">
        <f>SUM(B4:F4)</f>
        <v>0</v>
      </c>
      <c r="H4" s="1" t="str">
        <f>'C-inputs'!G49</f>
        <v>SEA</v>
      </c>
      <c r="I4" s="1" t="str">
        <f>'C-inputs'!H49</f>
        <v>@ATL</v>
      </c>
      <c r="J4" s="1">
        <f>'C-inputs'!I49</f>
        <v>18.2</v>
      </c>
      <c r="K4" s="1" t="str">
        <f>'C-inputs'!J49</f>
        <v>CHI</v>
      </c>
      <c r="L4" s="1" t="str">
        <f>'C-inputs'!K49</f>
        <v>@DAL</v>
      </c>
      <c r="M4" s="1" t="str">
        <f>'C-inputs'!L49</f>
        <v>@MIN</v>
      </c>
      <c r="N4" s="1" t="str">
        <f>'C-inputs'!M49</f>
        <v>NO</v>
      </c>
      <c r="O4" s="1" t="str">
        <f>'C-inputs'!N49</f>
        <v>BYE</v>
      </c>
      <c r="P4" s="1" t="str">
        <f>'C-inputs'!O49</f>
        <v>DET</v>
      </c>
      <c r="Q4" s="1" t="str">
        <f>'C-inputs'!P49</f>
        <v>@CHI</v>
      </c>
      <c r="R4" s="1" t="str">
        <f>'C-inputs'!Q49</f>
        <v>BAL</v>
      </c>
      <c r="S4" s="1" t="str">
        <f>'C-inputs'!R49</f>
        <v>@PIT</v>
      </c>
      <c r="T4" s="1" t="str">
        <f>'C-inputs'!S49</f>
        <v>TB</v>
      </c>
      <c r="U4" s="1" t="str">
        <f>'C-inputs'!T49</f>
        <v>@CLE</v>
      </c>
      <c r="V4" s="1" t="str">
        <f>'C-inputs'!U49</f>
        <v>@CAR</v>
      </c>
      <c r="W4" s="1" t="str">
        <f>'C-inputs'!V49</f>
        <v>MIN</v>
      </c>
      <c r="X4" s="1" t="str">
        <f>'C-inputs'!W49</f>
        <v>@DET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18.2</v>
      </c>
    </row>
    <row r="5" spans="1:28">
      <c r="A5" s="1" t="s">
        <v>214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'C-inputs'!A13</f>
        <v>GB</v>
      </c>
      <c r="B6" s="1">
        <f>'C-inputs'!B13</f>
        <v>0</v>
      </c>
      <c r="C6" s="1">
        <f>'C-inputs'!C13</f>
        <v>0</v>
      </c>
      <c r="D6" s="1">
        <f>'C-inputs'!D13</f>
        <v>0</v>
      </c>
      <c r="E6" s="1">
        <f>'C-inputs'!E13</f>
        <v>0</v>
      </c>
      <c r="F6" s="1">
        <f>'C-inputs'!F13</f>
        <v>0</v>
      </c>
      <c r="G6" s="1">
        <f>SUM(B6:F6)</f>
        <v>0</v>
      </c>
      <c r="H6" s="1">
        <f>'C-inputs'!G13</f>
        <v>-3</v>
      </c>
      <c r="I6" s="1">
        <f>'C-inputs'!H13</f>
        <v>3</v>
      </c>
      <c r="J6" s="1" t="str">
        <f>'C-inputs'!I13</f>
        <v>CIN</v>
      </c>
      <c r="K6" s="1" t="str">
        <f>'C-inputs'!J13</f>
        <v>CHI</v>
      </c>
      <c r="L6" s="1" t="str">
        <f>'C-inputs'!K13</f>
        <v>@DAL</v>
      </c>
      <c r="M6" s="1" t="str">
        <f>'C-inputs'!L13</f>
        <v>@MIN</v>
      </c>
      <c r="N6" s="1" t="str">
        <f>'C-inputs'!M13</f>
        <v>NO</v>
      </c>
      <c r="O6" s="1" t="str">
        <f>'C-inputs'!N13</f>
        <v>BYE</v>
      </c>
      <c r="P6" s="1" t="str">
        <f>'C-inputs'!O13</f>
        <v>DET</v>
      </c>
      <c r="Q6" s="1" t="str">
        <f>'C-inputs'!P13</f>
        <v>@CHI</v>
      </c>
      <c r="R6" s="1" t="str">
        <f>'C-inputs'!Q13</f>
        <v>BAL</v>
      </c>
      <c r="S6" s="1" t="str">
        <f>'C-inputs'!R13</f>
        <v>@PIT</v>
      </c>
      <c r="T6" s="1" t="str">
        <f>'C-inputs'!S13</f>
        <v>TB</v>
      </c>
      <c r="U6" s="1" t="str">
        <f>'C-inputs'!T13</f>
        <v>@CLE</v>
      </c>
      <c r="V6" s="1" t="str">
        <f>'C-inputs'!U13</f>
        <v>@CAR</v>
      </c>
      <c r="W6" s="1" t="str">
        <f>'C-inputs'!V13</f>
        <v>MIN</v>
      </c>
      <c r="X6" s="1" t="str">
        <f>'C-inputs'!W13</f>
        <v>@DET</v>
      </c>
      <c r="Y6" s="1">
        <f>COUNT(H6:X6)</f>
        <v>2</v>
      </c>
      <c r="Z6" s="1">
        <f t="shared" si="0"/>
        <v>0</v>
      </c>
      <c r="AA6" s="1">
        <f t="shared" si="1"/>
        <v>4.2426406871192848</v>
      </c>
      <c r="AB6" s="1">
        <f t="shared" si="2"/>
        <v>0</v>
      </c>
    </row>
    <row r="7" spans="1:28">
      <c r="A7" s="1" t="s">
        <v>132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8</v>
      </c>
      <c r="I7" s="1">
        <f t="shared" si="4"/>
        <v>-11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5</v>
      </c>
      <c r="I8" s="1">
        <f t="shared" si="5"/>
        <v>-8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130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128</v>
      </c>
      <c r="B12" s="1">
        <f>(AB2/Y2)</f>
        <v>20</v>
      </c>
    </row>
    <row r="13" spans="1:28">
      <c r="A13" s="1" t="s">
        <v>104</v>
      </c>
      <c r="B13" s="1">
        <f>(AB3/Y3)</f>
        <v>21.5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7.5" style="1" customWidth="1"/>
    <col min="2" max="25" width="8" style="1" customWidth="1"/>
    <col min="26" max="26" width="24.87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100</v>
      </c>
    </row>
    <row r="2" spans="1:28">
      <c r="A2" s="1" t="str">
        <f>Schedule!A51</f>
        <v>HOU</v>
      </c>
      <c r="B2" s="1">
        <f>Schedule!B51</f>
        <v>0</v>
      </c>
      <c r="C2" s="1">
        <f>Schedule!C51</f>
        <v>0</v>
      </c>
      <c r="D2" s="1">
        <f>Schedule!D51</f>
        <v>0</v>
      </c>
      <c r="E2" s="1">
        <f>Schedule!E51</f>
        <v>0</v>
      </c>
      <c r="F2" s="1">
        <f>Schedule!F51</f>
        <v>0</v>
      </c>
      <c r="G2" s="1">
        <f>SUM(B2:F2)</f>
        <v>0</v>
      </c>
      <c r="H2" s="1">
        <f>Schedule!G51</f>
        <v>7</v>
      </c>
      <c r="I2" s="1">
        <f>Schedule!H51</f>
        <v>13</v>
      </c>
      <c r="J2" s="1" t="str">
        <f>Schedule!I51</f>
        <v>@NE</v>
      </c>
      <c r="K2" s="1" t="str">
        <f>Schedule!J51</f>
        <v>TEN</v>
      </c>
      <c r="L2" s="1" t="str">
        <f>Schedule!K51</f>
        <v>KC</v>
      </c>
      <c r="M2" s="1" t="str">
        <f>Schedule!L51</f>
        <v>CLE</v>
      </c>
      <c r="N2" s="1" t="str">
        <f>Schedule!M51</f>
        <v>BYE</v>
      </c>
      <c r="O2" s="1" t="str">
        <f>Schedule!N51</f>
        <v>@SEA</v>
      </c>
      <c r="P2" s="1" t="str">
        <f>Schedule!O51</f>
        <v>IND</v>
      </c>
      <c r="Q2" s="1" t="str">
        <f>Schedule!P51</f>
        <v>@LAR</v>
      </c>
      <c r="R2" s="1" t="str">
        <f>Schedule!Q51</f>
        <v>ARI</v>
      </c>
      <c r="S2" s="1" t="str">
        <f>Schedule!R51</f>
        <v>@BAL</v>
      </c>
      <c r="T2" s="1" t="str">
        <f>Schedule!S51</f>
        <v>@TEN</v>
      </c>
      <c r="U2" s="1" t="str">
        <f>Schedule!T51</f>
        <v>SF</v>
      </c>
      <c r="V2" s="1" t="str">
        <f>Schedule!U51</f>
        <v>@JAX</v>
      </c>
      <c r="W2" s="1" t="str">
        <f>Schedule!V51</f>
        <v>PIT</v>
      </c>
      <c r="X2" s="1" t="str">
        <f>Schedule!W51</f>
        <v>@IND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4.2426406871192848</v>
      </c>
      <c r="AB2" s="1">
        <f t="shared" ref="AB2:AB9" si="2">SUM(H2:X2)</f>
        <v>20</v>
      </c>
    </row>
    <row r="3" spans="1:28">
      <c r="A3" s="1" t="str">
        <f>Schedule!A13</f>
        <v>HOU</v>
      </c>
      <c r="B3" s="1">
        <f>Schedule!B13</f>
        <v>0</v>
      </c>
      <c r="C3" s="1">
        <f>Schedule!C13</f>
        <v>0</v>
      </c>
      <c r="D3" s="1">
        <f>Schedule!D13</f>
        <v>0</v>
      </c>
      <c r="E3" s="1">
        <f>Schedule!E13</f>
        <v>0</v>
      </c>
      <c r="F3" s="1">
        <f>Schedule!F13</f>
        <v>0</v>
      </c>
      <c r="G3" s="1">
        <f>SUM(B3:F3)</f>
        <v>0</v>
      </c>
      <c r="H3" s="1">
        <f>Schedule!G13</f>
        <v>29</v>
      </c>
      <c r="I3" s="1">
        <f>Schedule!H13</f>
        <v>9</v>
      </c>
      <c r="J3" s="1" t="str">
        <f>Schedule!I13</f>
        <v>@NE</v>
      </c>
      <c r="K3" s="1" t="str">
        <f>Schedule!J13</f>
        <v>TEN</v>
      </c>
      <c r="L3" s="1" t="str">
        <f>Schedule!K13</f>
        <v>KC</v>
      </c>
      <c r="M3" s="1" t="str">
        <f>Schedule!L13</f>
        <v>CLE</v>
      </c>
      <c r="N3" s="1" t="str">
        <f>Schedule!M13</f>
        <v>BYE</v>
      </c>
      <c r="O3" s="1" t="str">
        <f>Schedule!N13</f>
        <v>@SEA</v>
      </c>
      <c r="P3" s="1" t="str">
        <f>Schedule!O13</f>
        <v>IND</v>
      </c>
      <c r="Q3" s="1" t="str">
        <f>Schedule!P13</f>
        <v>@LAR</v>
      </c>
      <c r="R3" s="1" t="str">
        <f>Schedule!Q13</f>
        <v>ARI</v>
      </c>
      <c r="S3" s="1" t="str">
        <f>Schedule!R13</f>
        <v>@BAL</v>
      </c>
      <c r="T3" s="1" t="str">
        <f>Schedule!S13</f>
        <v>@TEN</v>
      </c>
      <c r="U3" s="1" t="str">
        <f>Schedule!T13</f>
        <v>SF</v>
      </c>
      <c r="V3" s="1" t="str">
        <f>Schedule!U13</f>
        <v>@JAX</v>
      </c>
      <c r="W3" s="1" t="str">
        <f>Schedule!V13</f>
        <v>PIT</v>
      </c>
      <c r="X3" s="1" t="str">
        <f>Schedule!W13</f>
        <v>@IND</v>
      </c>
      <c r="Y3" s="1">
        <f>COUNT(H3:X3)</f>
        <v>2</v>
      </c>
      <c r="Z3" s="1">
        <f t="shared" si="0"/>
        <v>0</v>
      </c>
      <c r="AA3" s="1">
        <f t="shared" si="1"/>
        <v>14.142135623730951</v>
      </c>
      <c r="AB3" s="1">
        <f t="shared" si="2"/>
        <v>38</v>
      </c>
    </row>
    <row r="4" spans="1:28">
      <c r="A4" s="1" t="str">
        <f>'C-inputs'!A50</f>
        <v>HOU</v>
      </c>
      <c r="B4" s="1">
        <f>'C-inputs'!B50</f>
        <v>0</v>
      </c>
      <c r="C4" s="1">
        <f>'C-inputs'!C50</f>
        <v>0</v>
      </c>
      <c r="D4" s="1">
        <f>'C-inputs'!D50</f>
        <v>0</v>
      </c>
      <c r="E4" s="1">
        <f>'C-inputs'!E50</f>
        <v>0</v>
      </c>
      <c r="F4" s="1">
        <f>'C-inputs'!F50</f>
        <v>0</v>
      </c>
      <c r="G4" s="1">
        <f>SUM(B4:F4)</f>
        <v>0</v>
      </c>
      <c r="H4" s="1" t="str">
        <f>'C-inputs'!G50</f>
        <v>JAX</v>
      </c>
      <c r="I4" s="1" t="str">
        <f>'C-inputs'!H50</f>
        <v>@CIN</v>
      </c>
      <c r="J4" s="1">
        <f>'C-inputs'!I50</f>
        <v>20.5</v>
      </c>
      <c r="K4" s="1" t="str">
        <f>'C-inputs'!J50</f>
        <v>TEN</v>
      </c>
      <c r="L4" s="1" t="str">
        <f>'C-inputs'!K50</f>
        <v>KC</v>
      </c>
      <c r="M4" s="1" t="str">
        <f>'C-inputs'!L50</f>
        <v>CLE</v>
      </c>
      <c r="N4" s="1" t="str">
        <f>'C-inputs'!M50</f>
        <v>BYE</v>
      </c>
      <c r="O4" s="1" t="str">
        <f>'C-inputs'!N50</f>
        <v>@SEA</v>
      </c>
      <c r="P4" s="1" t="str">
        <f>'C-inputs'!O50</f>
        <v>IND</v>
      </c>
      <c r="Q4" s="1" t="str">
        <f>'C-inputs'!P50</f>
        <v>@LAR</v>
      </c>
      <c r="R4" s="1" t="str">
        <f>'C-inputs'!Q50</f>
        <v>ARI</v>
      </c>
      <c r="S4" s="1" t="str">
        <f>'C-inputs'!R50</f>
        <v>@BAL</v>
      </c>
      <c r="T4" s="1" t="str">
        <f>'C-inputs'!S50</f>
        <v>@TEN</v>
      </c>
      <c r="U4" s="1" t="str">
        <f>'C-inputs'!T50</f>
        <v>SF</v>
      </c>
      <c r="V4" s="1" t="str">
        <f>'C-inputs'!U50</f>
        <v>@JAX</v>
      </c>
      <c r="W4" s="1" t="str">
        <f>'C-inputs'!V50</f>
        <v>PIT</v>
      </c>
      <c r="X4" s="1" t="str">
        <f>'C-inputs'!W50</f>
        <v>@IND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20.5</v>
      </c>
    </row>
    <row r="5" spans="1:28">
      <c r="A5" s="1" t="s">
        <v>215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'C-inputs'!A14</f>
        <v>HOU</v>
      </c>
      <c r="B6" s="1">
        <f>'C-inputs'!B14</f>
        <v>0</v>
      </c>
      <c r="C6" s="1">
        <f>'C-inputs'!C14</f>
        <v>0</v>
      </c>
      <c r="D6" s="1">
        <f>'C-inputs'!D14</f>
        <v>0</v>
      </c>
      <c r="E6" s="1">
        <f>'C-inputs'!E14</f>
        <v>0</v>
      </c>
      <c r="F6" s="1">
        <f>'C-inputs'!F14</f>
        <v>0</v>
      </c>
      <c r="G6" s="1">
        <f>SUM(B6:F6)</f>
        <v>0</v>
      </c>
      <c r="H6" s="1">
        <f>'C-inputs'!G14</f>
        <v>-5</v>
      </c>
      <c r="I6" s="1">
        <f>'C-inputs'!H14</f>
        <v>5</v>
      </c>
      <c r="J6" s="1" t="str">
        <f>'C-inputs'!I14</f>
        <v>@NE</v>
      </c>
      <c r="K6" s="1" t="str">
        <f>'C-inputs'!J14</f>
        <v>TEN</v>
      </c>
      <c r="L6" s="1" t="str">
        <f>'C-inputs'!K14</f>
        <v>KC</v>
      </c>
      <c r="M6" s="1" t="str">
        <f>'C-inputs'!L14</f>
        <v>CLE</v>
      </c>
      <c r="N6" s="1" t="str">
        <f>'C-inputs'!M14</f>
        <v>BYE</v>
      </c>
      <c r="O6" s="1" t="str">
        <f>'C-inputs'!N14</f>
        <v>@SEA</v>
      </c>
      <c r="P6" s="1" t="str">
        <f>'C-inputs'!O14</f>
        <v>IND</v>
      </c>
      <c r="Q6" s="1" t="str">
        <f>'C-inputs'!P14</f>
        <v>@LAR</v>
      </c>
      <c r="R6" s="1" t="str">
        <f>'C-inputs'!Q14</f>
        <v>ARI</v>
      </c>
      <c r="S6" s="1" t="str">
        <f>'C-inputs'!R14</f>
        <v>@BAL</v>
      </c>
      <c r="T6" s="1" t="str">
        <f>'C-inputs'!S14</f>
        <v>@TEN</v>
      </c>
      <c r="U6" s="1" t="str">
        <f>'C-inputs'!T14</f>
        <v>SF</v>
      </c>
      <c r="V6" s="1" t="str">
        <f>'C-inputs'!U14</f>
        <v>@JAX</v>
      </c>
      <c r="W6" s="1" t="str">
        <f>'C-inputs'!V14</f>
        <v>PIT</v>
      </c>
      <c r="X6" s="1" t="str">
        <f>'C-inputs'!W14</f>
        <v>@IND</v>
      </c>
      <c r="Y6" s="1">
        <f>COUNT(H6:X6)</f>
        <v>2</v>
      </c>
      <c r="Z6" s="1">
        <f t="shared" si="0"/>
        <v>0</v>
      </c>
      <c r="AA6" s="1">
        <f t="shared" si="1"/>
        <v>7.0710678118654755</v>
      </c>
      <c r="AB6" s="1">
        <f t="shared" si="2"/>
        <v>0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P7" si="4">(H2-H3)</f>
        <v>-22</v>
      </c>
      <c r="I7" s="1">
        <f t="shared" si="4"/>
        <v>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>
        <v>0</v>
      </c>
      <c r="R7" s="1" t="e">
        <f t="shared" ref="R7:X7" si="5">(R2-R3)</f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6">(H2-H3)+H6</f>
        <v>-27</v>
      </c>
      <c r="I8" s="1">
        <f t="shared" si="6"/>
        <v>9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115</v>
      </c>
      <c r="B9" s="1">
        <f>(B4+B6)-B3</f>
        <v>0</v>
      </c>
      <c r="C9" s="1">
        <f t="shared" ref="C9:X9" si="7">(C4+C6)-C3</f>
        <v>0</v>
      </c>
      <c r="D9" s="1">
        <f t="shared" si="7"/>
        <v>0</v>
      </c>
      <c r="E9" s="1">
        <f t="shared" si="7"/>
        <v>0</v>
      </c>
      <c r="F9" s="1">
        <f t="shared" si="7"/>
        <v>0</v>
      </c>
      <c r="G9" s="1">
        <f t="shared" si="7"/>
        <v>0</v>
      </c>
      <c r="H9" s="1" t="e">
        <f t="shared" si="7"/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10</v>
      </c>
    </row>
    <row r="13" spans="1:28">
      <c r="A13" s="1" t="s">
        <v>104</v>
      </c>
      <c r="B13" s="1">
        <f>(AB3/Y3)</f>
        <v>19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'Houston-Texans'!B7:B7</xm:f>
              <xm:sqref>B22</xm:sqref>
            </x14:sparkline>
            <x14:sparkline>
              <xm:f>'Houston-Texans'!C7:C7</xm:f>
              <xm:sqref>C22</xm:sqref>
            </x14:sparkline>
            <x14:sparkline>
              <xm:f>'Houston-Texans'!D7:D7</xm:f>
              <xm:sqref>D22</xm:sqref>
            </x14:sparkline>
            <x14:sparkline>
              <xm:f>'Houston-Texans'!E7:E7</xm:f>
              <xm:sqref>E22</xm:sqref>
            </x14:sparkline>
            <x14:sparkline>
              <xm:f>'Houston-Texans'!F7:F7</xm:f>
              <xm:sqref>F22</xm:sqref>
            </x14:sparkline>
          </x14:sparklines>
        </x14:sparklineGroup>
      </x14:sparklineGroup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7.25" style="1" customWidth="1"/>
    <col min="2" max="2" width="10.625" style="1" customWidth="1"/>
    <col min="3" max="25" width="8" style="1" customWidth="1"/>
    <col min="26" max="26" width="25.5" style="1" customWidth="1"/>
    <col min="27" max="27" width="25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100</v>
      </c>
    </row>
    <row r="2" spans="1:28">
      <c r="A2" s="1" t="str">
        <f>Schedule!A52</f>
        <v>IND</v>
      </c>
      <c r="B2" s="1">
        <f>Schedule!B52</f>
        <v>0</v>
      </c>
      <c r="C2" s="1">
        <f>Schedule!C52</f>
        <v>0</v>
      </c>
      <c r="D2" s="1">
        <f>Schedule!D52</f>
        <v>0</v>
      </c>
      <c r="E2" s="1">
        <f>Schedule!E52</f>
        <v>0</v>
      </c>
      <c r="F2" s="1">
        <f>Schedule!F52</f>
        <v>0</v>
      </c>
      <c r="G2" s="1">
        <f>SUM(B2:F2)</f>
        <v>0</v>
      </c>
      <c r="H2" s="1">
        <f>Schedule!G52</f>
        <v>9</v>
      </c>
      <c r="I2" s="1">
        <f>Schedule!H52</f>
        <v>13</v>
      </c>
      <c r="J2" s="1" t="str">
        <f>Schedule!I52</f>
        <v>CLE</v>
      </c>
      <c r="K2" s="1" t="str">
        <f>Schedule!J52</f>
        <v>@SEA</v>
      </c>
      <c r="L2" s="1" t="str">
        <f>Schedule!K52</f>
        <v>SF</v>
      </c>
      <c r="M2" s="1" t="str">
        <f>Schedule!L52</f>
        <v>@TEN</v>
      </c>
      <c r="N2" s="1" t="str">
        <f>Schedule!M52</f>
        <v>JAX</v>
      </c>
      <c r="O2" s="1" t="str">
        <f>Schedule!N52</f>
        <v>@CIN</v>
      </c>
      <c r="P2" s="1" t="str">
        <f>Schedule!O52</f>
        <v>@HOU</v>
      </c>
      <c r="Q2" s="1" t="str">
        <f>Schedule!P52</f>
        <v>PIT</v>
      </c>
      <c r="R2" s="1" t="str">
        <f>Schedule!Q52</f>
        <v>BYE</v>
      </c>
      <c r="S2" s="1" t="str">
        <f>Schedule!R52</f>
        <v>TEN</v>
      </c>
      <c r="T2" s="1" t="str">
        <f>Schedule!S52</f>
        <v>@JAX</v>
      </c>
      <c r="U2" s="1" t="str">
        <f>Schedule!T52</f>
        <v>@BUF</v>
      </c>
      <c r="V2" s="1" t="str">
        <f>Schedule!U52</f>
        <v>DEN</v>
      </c>
      <c r="W2" s="1" t="str">
        <f>Schedule!V52</f>
        <v>@BAL</v>
      </c>
      <c r="X2" s="1" t="str">
        <f>Schedule!W52</f>
        <v>HOU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2.8284271247461903</v>
      </c>
      <c r="AB2" s="1">
        <f t="shared" ref="AB2:AB9" si="2">SUM(H2:X2)</f>
        <v>22</v>
      </c>
    </row>
    <row r="3" spans="1:28">
      <c r="A3" s="1" t="str">
        <f>Schedule!A14</f>
        <v>IND</v>
      </c>
      <c r="B3" s="1">
        <f>Schedule!B14</f>
        <v>0</v>
      </c>
      <c r="C3" s="1">
        <f>Schedule!C14</f>
        <v>0</v>
      </c>
      <c r="D3" s="1">
        <f>Schedule!D14</f>
        <v>0</v>
      </c>
      <c r="E3" s="1">
        <f>Schedule!E14</f>
        <v>0</v>
      </c>
      <c r="F3" s="1">
        <f>Schedule!F14</f>
        <v>0</v>
      </c>
      <c r="G3" s="1">
        <f>SUM(B3:F3)</f>
        <v>0</v>
      </c>
      <c r="H3" s="1">
        <f>Schedule!G14</f>
        <v>46</v>
      </c>
      <c r="I3" s="1">
        <f>Schedule!H14</f>
        <v>16</v>
      </c>
      <c r="J3" s="1" t="str">
        <f>Schedule!I14</f>
        <v>CLE</v>
      </c>
      <c r="K3" s="1" t="str">
        <f>Schedule!J14</f>
        <v>@SEA</v>
      </c>
      <c r="L3" s="1" t="str">
        <f>Schedule!K14</f>
        <v>SF</v>
      </c>
      <c r="M3" s="1" t="str">
        <f>Schedule!L14</f>
        <v>@TEN</v>
      </c>
      <c r="N3" s="1" t="str">
        <f>Schedule!M14</f>
        <v>JAX</v>
      </c>
      <c r="O3" s="1" t="str">
        <f>Schedule!N14</f>
        <v>@CIN</v>
      </c>
      <c r="P3" s="1" t="str">
        <f>Schedule!O14</f>
        <v>@HOU</v>
      </c>
      <c r="Q3" s="1" t="str">
        <f>Schedule!P14</f>
        <v>PIT</v>
      </c>
      <c r="R3" s="1" t="str">
        <f>Schedule!Q14</f>
        <v>BYE</v>
      </c>
      <c r="S3" s="1" t="str">
        <f>Schedule!R14</f>
        <v>TEN</v>
      </c>
      <c r="T3" s="1" t="str">
        <f>Schedule!S14</f>
        <v>@JAX</v>
      </c>
      <c r="U3" s="1" t="str">
        <f>Schedule!T14</f>
        <v>@BUF</v>
      </c>
      <c r="V3" s="1" t="str">
        <f>Schedule!U14</f>
        <v>DEN</v>
      </c>
      <c r="W3" s="1" t="str">
        <f>Schedule!V14</f>
        <v>@BAL</v>
      </c>
      <c r="X3" s="1" t="str">
        <f>Schedule!W14</f>
        <v>HOU</v>
      </c>
      <c r="Y3" s="1">
        <f>COUNT(H3:X3)</f>
        <v>2</v>
      </c>
      <c r="Z3" s="1">
        <f t="shared" si="0"/>
        <v>0</v>
      </c>
      <c r="AA3" s="1">
        <f t="shared" si="1"/>
        <v>21.213203435596427</v>
      </c>
      <c r="AB3" s="1">
        <f t="shared" si="2"/>
        <v>62</v>
      </c>
    </row>
    <row r="4" spans="1:28">
      <c r="A4" s="1" t="str">
        <f>'C-inputs'!A51</f>
        <v>IND</v>
      </c>
      <c r="B4" s="1">
        <f>'C-inputs'!B51</f>
        <v>0</v>
      </c>
      <c r="C4" s="1">
        <f>'C-inputs'!C51</f>
        <v>0</v>
      </c>
      <c r="D4" s="1">
        <f>'C-inputs'!D51</f>
        <v>0</v>
      </c>
      <c r="E4" s="1">
        <f>'C-inputs'!E51</f>
        <v>0</v>
      </c>
      <c r="F4" s="1">
        <f>'C-inputs'!F51</f>
        <v>0</v>
      </c>
      <c r="G4" s="1">
        <f>SUM(B4:F4)</f>
        <v>0</v>
      </c>
      <c r="H4" s="1" t="str">
        <f>'C-inputs'!G51</f>
        <v>@LAR</v>
      </c>
      <c r="I4" s="1" t="str">
        <f>'C-inputs'!H51</f>
        <v>ARI</v>
      </c>
      <c r="J4" s="1">
        <f>'C-inputs'!I51</f>
        <v>16.8</v>
      </c>
      <c r="K4" s="1" t="str">
        <f>'C-inputs'!J51</f>
        <v>@SEA</v>
      </c>
      <c r="L4" s="1" t="str">
        <f>'C-inputs'!K51</f>
        <v>SF</v>
      </c>
      <c r="M4" s="1" t="str">
        <f>'C-inputs'!L51</f>
        <v>@TEN</v>
      </c>
      <c r="N4" s="1" t="str">
        <f>'C-inputs'!M51</f>
        <v>JAX</v>
      </c>
      <c r="O4" s="1" t="str">
        <f>'C-inputs'!N51</f>
        <v>@CIN</v>
      </c>
      <c r="P4" s="1" t="str">
        <f>'C-inputs'!O51</f>
        <v>@HOU</v>
      </c>
      <c r="Q4" s="1" t="str">
        <f>'C-inputs'!P51</f>
        <v>PIT</v>
      </c>
      <c r="R4" s="1" t="str">
        <f>'C-inputs'!Q51</f>
        <v>BYE</v>
      </c>
      <c r="S4" s="1" t="str">
        <f>'C-inputs'!R51</f>
        <v>TEN</v>
      </c>
      <c r="T4" s="1" t="str">
        <f>'C-inputs'!S51</f>
        <v>@JAX</v>
      </c>
      <c r="U4" s="1" t="str">
        <f>'C-inputs'!T51</f>
        <v>@BUF</v>
      </c>
      <c r="V4" s="1" t="str">
        <f>'C-inputs'!U51</f>
        <v>DEN</v>
      </c>
      <c r="W4" s="1" t="str">
        <f>'C-inputs'!V51</f>
        <v>@BAL</v>
      </c>
      <c r="X4" s="1" t="str">
        <f>'C-inputs'!W51</f>
        <v>HOU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16.8</v>
      </c>
    </row>
    <row r="5" spans="1:28">
      <c r="A5" s="1" t="s">
        <v>216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'C-inputs'!A15</f>
        <v>IND</v>
      </c>
      <c r="B6" s="1">
        <f>'C-inputs'!B15</f>
        <v>0</v>
      </c>
      <c r="C6" s="1">
        <f>'C-inputs'!C15</f>
        <v>0</v>
      </c>
      <c r="D6" s="1">
        <f>'C-inputs'!D15</f>
        <v>0</v>
      </c>
      <c r="E6" s="1">
        <f>'C-inputs'!E15</f>
        <v>0</v>
      </c>
      <c r="F6" s="1">
        <f>'C-inputs'!F15</f>
        <v>0</v>
      </c>
      <c r="G6" s="1">
        <f>SUM(B6:F6)</f>
        <v>0</v>
      </c>
      <c r="H6" s="1">
        <f>'C-inputs'!G15</f>
        <v>3.5</v>
      </c>
      <c r="I6" s="1">
        <f>'C-inputs'!H15</f>
        <v>7</v>
      </c>
      <c r="J6" s="1" t="str">
        <f>'C-inputs'!I15</f>
        <v>CLE</v>
      </c>
      <c r="K6" s="1" t="str">
        <f>'C-inputs'!J15</f>
        <v>@SEA</v>
      </c>
      <c r="L6" s="1" t="str">
        <f>'C-inputs'!K15</f>
        <v>SF</v>
      </c>
      <c r="M6" s="1" t="str">
        <f>'C-inputs'!L15</f>
        <v>@TEN</v>
      </c>
      <c r="N6" s="1" t="str">
        <f>'C-inputs'!M15</f>
        <v>JAX</v>
      </c>
      <c r="O6" s="1" t="str">
        <f>'C-inputs'!N15</f>
        <v>@CIN</v>
      </c>
      <c r="P6" s="1" t="str">
        <f>'C-inputs'!O15</f>
        <v>@HOU</v>
      </c>
      <c r="Q6" s="1" t="str">
        <f>'C-inputs'!P15</f>
        <v>PIT</v>
      </c>
      <c r="R6" s="1" t="str">
        <f>'C-inputs'!Q15</f>
        <v>BYE</v>
      </c>
      <c r="S6" s="1" t="str">
        <f>'C-inputs'!R15</f>
        <v>TEN</v>
      </c>
      <c r="T6" s="1" t="str">
        <f>'C-inputs'!S15</f>
        <v>@JAX</v>
      </c>
      <c r="U6" s="1" t="str">
        <f>'C-inputs'!T15</f>
        <v>@BUF</v>
      </c>
      <c r="V6" s="1" t="str">
        <f>'C-inputs'!U15</f>
        <v>DEN</v>
      </c>
      <c r="W6" s="1" t="str">
        <f>'C-inputs'!V15</f>
        <v>@BAL</v>
      </c>
      <c r="X6" s="1" t="str">
        <f>'C-inputs'!W15</f>
        <v>HOU</v>
      </c>
      <c r="Y6" s="1">
        <f>COUNT(H6:X6)</f>
        <v>2</v>
      </c>
      <c r="Z6" s="1">
        <f t="shared" si="0"/>
        <v>0</v>
      </c>
      <c r="AA6" s="1">
        <f t="shared" si="1"/>
        <v>2.4748737341529163</v>
      </c>
      <c r="AB6" s="1">
        <f t="shared" si="2"/>
        <v>10.5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-37</v>
      </c>
      <c r="I7" s="1">
        <f t="shared" si="4"/>
        <v>-3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112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-33.5</v>
      </c>
      <c r="I8" s="1">
        <f t="shared" si="5"/>
        <v>4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96</v>
      </c>
      <c r="B9" s="1">
        <f>(B4-B3)+B6</f>
        <v>0</v>
      </c>
      <c r="C9" s="1">
        <f>(C4-C3)+C6</f>
        <v>0</v>
      </c>
      <c r="D9" s="1">
        <f>(D4-D3)+D6</f>
        <v>0</v>
      </c>
      <c r="E9" s="1">
        <f>(E4-E3)+E6</f>
        <v>0</v>
      </c>
      <c r="F9" s="1">
        <f>(F4-F3)+F6</f>
        <v>0</v>
      </c>
      <c r="G9" s="1">
        <f>SUM(B9:F9)</f>
        <v>0</v>
      </c>
      <c r="H9" s="1" t="e">
        <f t="shared" ref="H9:X9" si="6">(H4-H3)+H6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11</v>
      </c>
    </row>
    <row r="13" spans="1:28">
      <c r="A13" s="1" t="s">
        <v>104</v>
      </c>
      <c r="B13" s="1">
        <f>(AB3/Y3)</f>
        <v>31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6.625" style="1" customWidth="1"/>
    <col min="2" max="25" width="8" style="1" customWidth="1"/>
    <col min="26" max="26" width="25" style="1" customWidth="1"/>
    <col min="27" max="27" width="25.3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113</v>
      </c>
      <c r="AB1" s="1" t="s">
        <v>100</v>
      </c>
    </row>
    <row r="2" spans="1:28">
      <c r="A2" s="1" t="str">
        <f>Schedule!A53</f>
        <v>JAX</v>
      </c>
      <c r="B2" s="1">
        <f>Schedule!B53</f>
        <v>0</v>
      </c>
      <c r="C2" s="1">
        <f>Schedule!C53</f>
        <v>0</v>
      </c>
      <c r="D2" s="1">
        <f>Schedule!D53</f>
        <v>0</v>
      </c>
      <c r="E2" s="1">
        <f>Schedule!E53</f>
        <v>0</v>
      </c>
      <c r="F2" s="1">
        <f>Schedule!F53</f>
        <v>0</v>
      </c>
      <c r="G2" s="1">
        <f>SUM(B2:F2)</f>
        <v>0</v>
      </c>
      <c r="H2" s="1">
        <f>Schedule!G53</f>
        <v>29</v>
      </c>
      <c r="I2" s="1">
        <f>Schedule!H53</f>
        <v>16</v>
      </c>
      <c r="J2" s="1" t="str">
        <f>Schedule!I53</f>
        <v>BAL</v>
      </c>
      <c r="K2" s="1" t="str">
        <f>Schedule!J53</f>
        <v>@NYJ</v>
      </c>
      <c r="L2" s="1" t="str">
        <f>Schedule!K53</f>
        <v>@PIT</v>
      </c>
      <c r="M2" s="1" t="str">
        <f>Schedule!L53</f>
        <v>LAR</v>
      </c>
      <c r="N2" s="1" t="str">
        <f>Schedule!M53</f>
        <v>@IND</v>
      </c>
      <c r="O2" s="1" t="str">
        <f>Schedule!N53</f>
        <v>BYE</v>
      </c>
      <c r="P2" s="1" t="str">
        <f>Schedule!O53</f>
        <v>CIN</v>
      </c>
      <c r="Q2" s="1" t="str">
        <f>Schedule!P53</f>
        <v>LAC</v>
      </c>
      <c r="R2" s="1" t="str">
        <f>Schedule!Q53</f>
        <v>@CLE</v>
      </c>
      <c r="S2" s="1" t="str">
        <f>Schedule!R53</f>
        <v>@ARI</v>
      </c>
      <c r="T2" s="1" t="str">
        <f>Schedule!S53</f>
        <v>IND</v>
      </c>
      <c r="U2" s="1" t="str">
        <f>Schedule!T53</f>
        <v>SEA</v>
      </c>
      <c r="V2" s="1" t="str">
        <f>Schedule!U53</f>
        <v>HOU</v>
      </c>
      <c r="W2" s="1" t="str">
        <f>Schedule!V53</f>
        <v>@SF</v>
      </c>
      <c r="X2" s="1" t="str">
        <f>Schedule!W53</f>
        <v>@TEN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9.1923881554251174</v>
      </c>
      <c r="AB2" s="1">
        <f t="shared" ref="AB2:AB9" si="2">SUM(H2:X2)</f>
        <v>45</v>
      </c>
    </row>
    <row r="3" spans="1:28">
      <c r="A3" s="1" t="str">
        <f>Schedule!A15</f>
        <v>JAX</v>
      </c>
      <c r="B3" s="1">
        <f>Schedule!B15</f>
        <v>0</v>
      </c>
      <c r="C3" s="1">
        <f>Schedule!C15</f>
        <v>0</v>
      </c>
      <c r="D3" s="1">
        <f>Schedule!D15</f>
        <v>0</v>
      </c>
      <c r="E3" s="1">
        <f>Schedule!E15</f>
        <v>0</v>
      </c>
      <c r="F3" s="1">
        <f>Schedule!F15</f>
        <v>0</v>
      </c>
      <c r="G3" s="1">
        <f>SUM(B3:F3)</f>
        <v>0</v>
      </c>
      <c r="H3" s="1">
        <f>Schedule!G15</f>
        <v>7</v>
      </c>
      <c r="I3" s="1">
        <f>Schedule!H15</f>
        <v>37</v>
      </c>
      <c r="J3" s="1" t="str">
        <f>Schedule!I15</f>
        <v>BAL</v>
      </c>
      <c r="K3" s="1" t="str">
        <f>Schedule!J15</f>
        <v>@NYJ</v>
      </c>
      <c r="L3" s="1" t="str">
        <f>Schedule!K15</f>
        <v>@PIT</v>
      </c>
      <c r="M3" s="1" t="str">
        <f>Schedule!L15</f>
        <v>LAR</v>
      </c>
      <c r="N3" s="1" t="str">
        <f>Schedule!M15</f>
        <v>@IND</v>
      </c>
      <c r="O3" s="1" t="str">
        <f>Schedule!N15</f>
        <v>BYE</v>
      </c>
      <c r="P3" s="1" t="str">
        <f>Schedule!O15</f>
        <v>CIN</v>
      </c>
      <c r="Q3" s="1" t="str">
        <f>Schedule!P15</f>
        <v>LAC</v>
      </c>
      <c r="R3" s="1" t="str">
        <f>Schedule!Q15</f>
        <v>@CLE</v>
      </c>
      <c r="S3" s="1" t="str">
        <f>Schedule!R15</f>
        <v>@ARI</v>
      </c>
      <c r="T3" s="1" t="str">
        <f>Schedule!S15</f>
        <v>IND</v>
      </c>
      <c r="U3" s="1" t="str">
        <f>Schedule!T15</f>
        <v>SEA</v>
      </c>
      <c r="V3" s="1" t="str">
        <f>Schedule!U15</f>
        <v>HOU</v>
      </c>
      <c r="W3" s="1" t="str">
        <f>Schedule!V15</f>
        <v>@SF</v>
      </c>
      <c r="X3" s="1" t="str">
        <f>Schedule!W15</f>
        <v>@TEN</v>
      </c>
      <c r="Y3" s="1">
        <f>COUNT(H3:X3)</f>
        <v>2</v>
      </c>
      <c r="Z3" s="1">
        <f t="shared" si="0"/>
        <v>0</v>
      </c>
      <c r="AA3" s="1">
        <f t="shared" si="1"/>
        <v>21.213203435596427</v>
      </c>
      <c r="AB3" s="1">
        <f t="shared" si="2"/>
        <v>44</v>
      </c>
    </row>
    <row r="4" spans="1:28">
      <c r="A4" s="1" t="str">
        <f>'C-inputs'!A52</f>
        <v>JAX</v>
      </c>
      <c r="B4" s="1">
        <f>'C-inputs'!B52</f>
        <v>0</v>
      </c>
      <c r="C4" s="1">
        <f>'C-inputs'!C52</f>
        <v>0</v>
      </c>
      <c r="D4" s="1">
        <f>'C-inputs'!D52</f>
        <v>0</v>
      </c>
      <c r="E4" s="1">
        <f>'C-inputs'!E52</f>
        <v>0</v>
      </c>
      <c r="F4" s="1">
        <f>'C-inputs'!F52</f>
        <v>0</v>
      </c>
      <c r="G4" s="1">
        <f>SUM(B4:F4)</f>
        <v>0</v>
      </c>
      <c r="H4" s="1" t="str">
        <f>'C-inputs'!G52</f>
        <v>@HOU</v>
      </c>
      <c r="I4" s="1" t="str">
        <f>'C-inputs'!H52</f>
        <v>TEN</v>
      </c>
      <c r="J4" s="1">
        <f>'C-inputs'!I52</f>
        <v>13.8</v>
      </c>
      <c r="K4" s="1" t="str">
        <f>'C-inputs'!J52</f>
        <v>@NYJ</v>
      </c>
      <c r="L4" s="1" t="str">
        <f>'C-inputs'!K52</f>
        <v>@PIT</v>
      </c>
      <c r="M4" s="1" t="str">
        <f>'C-inputs'!L52</f>
        <v>LAR</v>
      </c>
      <c r="N4" s="1" t="str">
        <f>'C-inputs'!M52</f>
        <v>@IND</v>
      </c>
      <c r="O4" s="1" t="str">
        <f>'C-inputs'!N52</f>
        <v>BYE</v>
      </c>
      <c r="P4" s="1" t="str">
        <f>'C-inputs'!O52</f>
        <v>CIN</v>
      </c>
      <c r="Q4" s="1" t="str">
        <f>'C-inputs'!P52</f>
        <v>LAC</v>
      </c>
      <c r="R4" s="1" t="str">
        <f>'C-inputs'!Q52</f>
        <v>@CLE</v>
      </c>
      <c r="S4" s="1" t="str">
        <f>'C-inputs'!R52</f>
        <v>@ARI</v>
      </c>
      <c r="T4" s="1" t="str">
        <f>'C-inputs'!S52</f>
        <v>IND</v>
      </c>
      <c r="U4" s="1" t="str">
        <f>'C-inputs'!T52</f>
        <v>SEA</v>
      </c>
      <c r="V4" s="1" t="str">
        <f>'C-inputs'!U52</f>
        <v>HOU</v>
      </c>
      <c r="W4" s="1" t="str">
        <f>'C-inputs'!V52</f>
        <v>@SF</v>
      </c>
      <c r="X4" s="1" t="str">
        <f>'C-inputs'!W52</f>
        <v>@TEN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13.8</v>
      </c>
    </row>
    <row r="5" spans="1:28">
      <c r="A5" s="1" t="s">
        <v>217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'C-inputs'!A16</f>
        <v>JAX</v>
      </c>
      <c r="B6" s="1">
        <f>'C-inputs'!B16</f>
        <v>0</v>
      </c>
      <c r="C6" s="1">
        <f>'C-inputs'!C16</f>
        <v>0</v>
      </c>
      <c r="D6" s="1">
        <f>'C-inputs'!D16</f>
        <v>0</v>
      </c>
      <c r="E6" s="1">
        <f>'C-inputs'!E16</f>
        <v>0</v>
      </c>
      <c r="F6" s="1">
        <f>'C-inputs'!F16</f>
        <v>0</v>
      </c>
      <c r="G6" s="1">
        <f>SUM(B6:F6)</f>
        <v>0</v>
      </c>
      <c r="H6" s="1">
        <f>'C-inputs'!G16</f>
        <v>5</v>
      </c>
      <c r="I6" s="1">
        <f>'C-inputs'!H16</f>
        <v>1</v>
      </c>
      <c r="J6" s="1" t="str">
        <f>'C-inputs'!I16</f>
        <v>BAL</v>
      </c>
      <c r="K6" s="1" t="str">
        <f>'C-inputs'!J16</f>
        <v>@NYJ</v>
      </c>
      <c r="L6" s="1" t="str">
        <f>'C-inputs'!K16</f>
        <v>@PIT</v>
      </c>
      <c r="M6" s="1" t="str">
        <f>'C-inputs'!L16</f>
        <v>LAR</v>
      </c>
      <c r="N6" s="1" t="str">
        <f>'C-inputs'!M16</f>
        <v>@IND</v>
      </c>
      <c r="O6" s="1" t="str">
        <f>'C-inputs'!N16</f>
        <v>BYE</v>
      </c>
      <c r="P6" s="1" t="str">
        <f>'C-inputs'!O16</f>
        <v>CIN</v>
      </c>
      <c r="Q6" s="1" t="str">
        <f>'C-inputs'!P16</f>
        <v>LAC</v>
      </c>
      <c r="R6" s="1" t="str">
        <f>'C-inputs'!Q16</f>
        <v>@CLE</v>
      </c>
      <c r="S6" s="1" t="str">
        <f>'C-inputs'!R16</f>
        <v>@ARI</v>
      </c>
      <c r="T6" s="1" t="str">
        <f>'C-inputs'!S16</f>
        <v>IND</v>
      </c>
      <c r="U6" s="1" t="str">
        <f>'C-inputs'!T16</f>
        <v>SEA</v>
      </c>
      <c r="V6" s="1" t="str">
        <f>'C-inputs'!U16</f>
        <v>HOU</v>
      </c>
      <c r="W6" s="1" t="str">
        <f>'C-inputs'!V16</f>
        <v>@SF</v>
      </c>
      <c r="X6" s="1" t="str">
        <f>'C-inputs'!W16</f>
        <v>@TEN</v>
      </c>
      <c r="Y6" s="1">
        <f>COUNT(H6:X6)</f>
        <v>2</v>
      </c>
      <c r="Z6" s="1">
        <f t="shared" si="0"/>
        <v>0</v>
      </c>
      <c r="AA6" s="1">
        <f t="shared" si="1"/>
        <v>2.8284271247461903</v>
      </c>
      <c r="AB6" s="1">
        <f t="shared" si="2"/>
        <v>6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22</v>
      </c>
      <c r="I7" s="1">
        <f t="shared" si="4"/>
        <v>-21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112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27</v>
      </c>
      <c r="I8" s="1">
        <f t="shared" si="5"/>
        <v>-20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111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22.5</v>
      </c>
    </row>
    <row r="13" spans="1:28">
      <c r="A13" s="1" t="s">
        <v>104</v>
      </c>
      <c r="B13" s="1">
        <f>(AB3/Y3)</f>
        <v>22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6.125" style="1" customWidth="1"/>
    <col min="2" max="25" width="8" style="1" customWidth="1"/>
    <col min="26" max="26" width="21.3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113</v>
      </c>
      <c r="AB1" s="1" t="s">
        <v>106</v>
      </c>
    </row>
    <row r="2" spans="1:28">
      <c r="A2" s="1" t="str">
        <f>Schedule!A54</f>
        <v>KC</v>
      </c>
      <c r="B2" s="1">
        <f>Schedule!B54</f>
        <v>0</v>
      </c>
      <c r="C2" s="1">
        <f>Schedule!C54</f>
        <v>0</v>
      </c>
      <c r="D2" s="1">
        <f>Schedule!D54</f>
        <v>0</v>
      </c>
      <c r="E2" s="1">
        <f>Schedule!E54</f>
        <v>0</v>
      </c>
      <c r="F2" s="1">
        <f>Schedule!F54</f>
        <v>0</v>
      </c>
      <c r="G2" s="1">
        <f>SUM(B2:F2)</f>
        <v>0</v>
      </c>
      <c r="H2" s="1">
        <f>Schedule!G54</f>
        <v>42</v>
      </c>
      <c r="I2" s="1">
        <f>Schedule!H54</f>
        <v>27</v>
      </c>
      <c r="J2" s="1" t="str">
        <f>Schedule!I54</f>
        <v>@LAC</v>
      </c>
      <c r="K2" s="1" t="str">
        <f>Schedule!J54</f>
        <v>WSH</v>
      </c>
      <c r="L2" s="1" t="str">
        <f>Schedule!K54</f>
        <v>@HOU</v>
      </c>
      <c r="M2" s="1" t="str">
        <f>Schedule!L54</f>
        <v>PIT</v>
      </c>
      <c r="N2" s="1" t="str">
        <f>Schedule!M54</f>
        <v>@OAK</v>
      </c>
      <c r="O2" s="1" t="str">
        <f>Schedule!N54</f>
        <v>DEN</v>
      </c>
      <c r="P2" s="1" t="str">
        <f>Schedule!O54</f>
        <v>@DAL</v>
      </c>
      <c r="Q2" s="1" t="str">
        <f>Schedule!P54</f>
        <v>BYE</v>
      </c>
      <c r="R2" s="1" t="str">
        <f>Schedule!Q54</f>
        <v>@NYG</v>
      </c>
      <c r="S2" s="1" t="str">
        <f>Schedule!R54</f>
        <v>BUF</v>
      </c>
      <c r="T2" s="1" t="str">
        <f>Schedule!S54</f>
        <v>@NYJ</v>
      </c>
      <c r="U2" s="1" t="str">
        <f>Schedule!T54</f>
        <v>OAK</v>
      </c>
      <c r="V2" s="1" t="str">
        <f>Schedule!U54</f>
        <v>LAC</v>
      </c>
      <c r="W2" s="1" t="str">
        <f>Schedule!V54</f>
        <v>MIA</v>
      </c>
      <c r="X2" s="1" t="str">
        <f>Schedule!W54</f>
        <v>@DEN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10.606601717798213</v>
      </c>
      <c r="AB2" s="1">
        <f t="shared" ref="AB2:AB9" si="2">SUM(H2:X2)</f>
        <v>69</v>
      </c>
    </row>
    <row r="3" spans="1:28">
      <c r="A3" s="1" t="str">
        <f>Schedule!A16</f>
        <v>KC</v>
      </c>
      <c r="B3" s="1">
        <f>Schedule!B16</f>
        <v>0</v>
      </c>
      <c r="C3" s="1">
        <f>Schedule!C16</f>
        <v>0</v>
      </c>
      <c r="D3" s="1">
        <f>Schedule!D16</f>
        <v>0</v>
      </c>
      <c r="E3" s="1">
        <f>Schedule!E16</f>
        <v>0</v>
      </c>
      <c r="F3" s="1">
        <f>Schedule!F16</f>
        <v>0</v>
      </c>
      <c r="G3" s="1">
        <f>SUM(B3:F3)</f>
        <v>0</v>
      </c>
      <c r="H3" s="1">
        <f>Schedule!G16</f>
        <v>27</v>
      </c>
      <c r="I3" s="1">
        <f>Schedule!H16</f>
        <v>20</v>
      </c>
      <c r="J3" s="1" t="str">
        <f>Schedule!I16</f>
        <v>@LAC</v>
      </c>
      <c r="K3" s="1" t="str">
        <f>Schedule!J16</f>
        <v>WSH</v>
      </c>
      <c r="L3" s="1" t="str">
        <f>Schedule!K16</f>
        <v>@HOU</v>
      </c>
      <c r="M3" s="1" t="str">
        <f>Schedule!L16</f>
        <v>PIT</v>
      </c>
      <c r="N3" s="1" t="str">
        <f>Schedule!M16</f>
        <v>@OAK</v>
      </c>
      <c r="O3" s="1" t="str">
        <f>Schedule!N16</f>
        <v>DEN</v>
      </c>
      <c r="P3" s="1" t="str">
        <f>Schedule!O16</f>
        <v>@DAL</v>
      </c>
      <c r="Q3" s="1" t="str">
        <f>Schedule!P16</f>
        <v>BYE</v>
      </c>
      <c r="R3" s="1" t="str">
        <f>Schedule!Q16</f>
        <v>@NYG</v>
      </c>
      <c r="S3" s="1" t="str">
        <f>Schedule!R16</f>
        <v>BUF</v>
      </c>
      <c r="T3" s="1" t="str">
        <f>Schedule!S16</f>
        <v>@NYJ</v>
      </c>
      <c r="U3" s="1" t="str">
        <f>Schedule!T16</f>
        <v>OAK</v>
      </c>
      <c r="V3" s="1" t="str">
        <f>Schedule!U16</f>
        <v>LAC</v>
      </c>
      <c r="W3" s="1" t="str">
        <f>Schedule!V16</f>
        <v>MIA</v>
      </c>
      <c r="X3" s="1" t="str">
        <f>Schedule!W16</f>
        <v>@DEN</v>
      </c>
      <c r="Y3" s="1">
        <f>COUNT(H3:X3)</f>
        <v>2</v>
      </c>
      <c r="Z3" s="1">
        <f t="shared" si="0"/>
        <v>0</v>
      </c>
      <c r="AA3" s="1">
        <f t="shared" si="1"/>
        <v>4.9497474683058327</v>
      </c>
      <c r="AB3" s="1">
        <f t="shared" si="2"/>
        <v>47</v>
      </c>
    </row>
    <row r="4" spans="1:28">
      <c r="A4" s="1" t="str">
        <f>'C-inputs'!A53</f>
        <v>KC</v>
      </c>
      <c r="B4" s="1">
        <f>'C-inputs'!B53</f>
        <v>0</v>
      </c>
      <c r="C4" s="1">
        <f>'C-inputs'!C53</f>
        <v>0</v>
      </c>
      <c r="D4" s="1">
        <f>'C-inputs'!D53</f>
        <v>0</v>
      </c>
      <c r="E4" s="1">
        <f>'C-inputs'!E53</f>
        <v>0</v>
      </c>
      <c r="F4" s="1">
        <f>'C-inputs'!F53</f>
        <v>0</v>
      </c>
      <c r="G4" s="1">
        <f>SUM(B4:F4)</f>
        <v>0</v>
      </c>
      <c r="H4" s="1" t="str">
        <f>'C-inputs'!G53</f>
        <v>@NE</v>
      </c>
      <c r="I4" s="1" t="str">
        <f>'C-inputs'!H53</f>
        <v>PHI</v>
      </c>
      <c r="J4" s="1">
        <f>'C-inputs'!I53</f>
        <v>28.5</v>
      </c>
      <c r="K4" s="1" t="str">
        <f>'C-inputs'!J53</f>
        <v>WSH</v>
      </c>
      <c r="L4" s="1" t="str">
        <f>'C-inputs'!K53</f>
        <v>@HOU</v>
      </c>
      <c r="M4" s="1" t="str">
        <f>'C-inputs'!L53</f>
        <v>PIT</v>
      </c>
      <c r="N4" s="1" t="str">
        <f>'C-inputs'!M53</f>
        <v>@OAK</v>
      </c>
      <c r="O4" s="1" t="str">
        <f>'C-inputs'!N53</f>
        <v>DEN</v>
      </c>
      <c r="P4" s="1" t="str">
        <f>'C-inputs'!O53</f>
        <v>@DAL</v>
      </c>
      <c r="Q4" s="1" t="str">
        <f>'C-inputs'!P53</f>
        <v>BYE</v>
      </c>
      <c r="R4" s="1" t="str">
        <f>'C-inputs'!Q53</f>
        <v>@NYG</v>
      </c>
      <c r="S4" s="1" t="str">
        <f>'C-inputs'!R53</f>
        <v>BUF</v>
      </c>
      <c r="T4" s="1" t="str">
        <f>'C-inputs'!S53</f>
        <v>@NYJ</v>
      </c>
      <c r="U4" s="1" t="str">
        <f>'C-inputs'!T53</f>
        <v>OAK</v>
      </c>
      <c r="V4" s="1" t="str">
        <f>'C-inputs'!U53</f>
        <v>LAC</v>
      </c>
      <c r="W4" s="1" t="str">
        <f>'C-inputs'!V53</f>
        <v>MIA</v>
      </c>
      <c r="X4" s="1" t="str">
        <f>'C-inputs'!W53</f>
        <v>@DEN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28.5</v>
      </c>
    </row>
    <row r="5" spans="1:28">
      <c r="A5" s="1" t="s">
        <v>218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'C-inputs'!A17</f>
        <v>KC</v>
      </c>
      <c r="B6" s="1">
        <f>'C-inputs'!B17</f>
        <v>0</v>
      </c>
      <c r="C6" s="1">
        <f>'C-inputs'!C17</f>
        <v>0</v>
      </c>
      <c r="D6" s="1">
        <f>'C-inputs'!D17</f>
        <v>0</v>
      </c>
      <c r="E6" s="1">
        <f>'C-inputs'!E17</f>
        <v>0</v>
      </c>
      <c r="F6" s="1">
        <f>'C-inputs'!F17</f>
        <v>0</v>
      </c>
      <c r="G6" s="1">
        <f>SUM(B6:F6)</f>
        <v>0</v>
      </c>
      <c r="H6" s="1">
        <f>'C-inputs'!G17</f>
        <v>9</v>
      </c>
      <c r="I6" s="1">
        <f>'C-inputs'!H17</f>
        <v>-4.5</v>
      </c>
      <c r="J6" s="1" t="str">
        <f>'C-inputs'!I17</f>
        <v>@LAC</v>
      </c>
      <c r="K6" s="1" t="str">
        <f>'C-inputs'!J17</f>
        <v>WSH</v>
      </c>
      <c r="L6" s="1" t="str">
        <f>'C-inputs'!K17</f>
        <v>@HOU</v>
      </c>
      <c r="M6" s="1" t="str">
        <f>'C-inputs'!L17</f>
        <v>PIT</v>
      </c>
      <c r="N6" s="1" t="str">
        <f>'C-inputs'!M17</f>
        <v>@OAK</v>
      </c>
      <c r="O6" s="1" t="str">
        <f>'C-inputs'!N17</f>
        <v>DEN</v>
      </c>
      <c r="P6" s="1" t="str">
        <f>'C-inputs'!O17</f>
        <v>@DAL</v>
      </c>
      <c r="Q6" s="1" t="str">
        <f>'C-inputs'!P17</f>
        <v>BYE</v>
      </c>
      <c r="R6" s="1" t="str">
        <f>'C-inputs'!Q17</f>
        <v>@NYG</v>
      </c>
      <c r="S6" s="1" t="str">
        <f>'C-inputs'!R17</f>
        <v>BUF</v>
      </c>
      <c r="T6" s="1" t="str">
        <f>'C-inputs'!S17</f>
        <v>@NYJ</v>
      </c>
      <c r="U6" s="1" t="str">
        <f>'C-inputs'!T17</f>
        <v>OAK</v>
      </c>
      <c r="V6" s="1" t="str">
        <f>'C-inputs'!U17</f>
        <v>LAC</v>
      </c>
      <c r="W6" s="1" t="str">
        <f>'C-inputs'!V17</f>
        <v>MIA</v>
      </c>
      <c r="X6" s="1" t="str">
        <f>'C-inputs'!W17</f>
        <v>@DEN</v>
      </c>
      <c r="Y6" s="1">
        <f>COUNT(H6:X6)</f>
        <v>2</v>
      </c>
      <c r="Z6" s="1">
        <f t="shared" si="0"/>
        <v>0</v>
      </c>
      <c r="AA6" s="1">
        <f t="shared" si="1"/>
        <v>9.5459415460183923</v>
      </c>
      <c r="AB6" s="1">
        <f t="shared" si="2"/>
        <v>4.5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15</v>
      </c>
      <c r="I7" s="1">
        <f t="shared" si="4"/>
        <v>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24</v>
      </c>
      <c r="I8" s="1">
        <f t="shared" si="5"/>
        <v>2.5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124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34.5</v>
      </c>
    </row>
    <row r="13" spans="1:28">
      <c r="A13" s="1" t="s">
        <v>104</v>
      </c>
      <c r="B13" s="1">
        <f>(AB3/Y3)</f>
        <v>23.5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20.125" style="1" customWidth="1"/>
    <col min="2" max="25" width="8" style="1" customWidth="1"/>
    <col min="26" max="26" width="20.75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Schedule!A56</f>
        <v>LAC</v>
      </c>
      <c r="B2" s="1">
        <f>Schedule!B56</f>
        <v>0</v>
      </c>
      <c r="C2" s="1">
        <f>Schedule!C56</f>
        <v>0</v>
      </c>
      <c r="D2" s="1">
        <f>Schedule!D56</f>
        <v>0</v>
      </c>
      <c r="E2" s="1">
        <f>Schedule!E56</f>
        <v>0</v>
      </c>
      <c r="F2" s="1">
        <f>Schedule!F56</f>
        <v>0</v>
      </c>
      <c r="G2" s="1">
        <f t="shared" ref="G2:G8" si="0">SUM(B2:F2)</f>
        <v>0</v>
      </c>
      <c r="H2" s="1">
        <f>Schedule!G56</f>
        <v>21</v>
      </c>
      <c r="I2" s="1">
        <f>Schedule!H56</f>
        <v>17</v>
      </c>
      <c r="J2" s="1" t="str">
        <f>Schedule!I56</f>
        <v>KC</v>
      </c>
      <c r="K2" s="1" t="str">
        <f>Schedule!J56</f>
        <v>PHI</v>
      </c>
      <c r="L2" s="1" t="str">
        <f>Schedule!K56</f>
        <v>@NYG</v>
      </c>
      <c r="M2" s="1" t="str">
        <f>Schedule!L56</f>
        <v>@OAK</v>
      </c>
      <c r="N2" s="1" t="str">
        <f>Schedule!M56</f>
        <v>DEN</v>
      </c>
      <c r="O2" s="1" t="str">
        <f>Schedule!N56</f>
        <v>@NE</v>
      </c>
      <c r="P2" s="1" t="str">
        <f>Schedule!O56</f>
        <v>BYE</v>
      </c>
      <c r="Q2" s="1" t="str">
        <f>Schedule!P56</f>
        <v>@JAX</v>
      </c>
      <c r="R2" s="1" t="str">
        <f>Schedule!Q56</f>
        <v>BUF</v>
      </c>
      <c r="S2" s="1" t="str">
        <f>Schedule!R56</f>
        <v>@DAL</v>
      </c>
      <c r="T2" s="1" t="str">
        <f>Schedule!S56</f>
        <v>CLE</v>
      </c>
      <c r="U2" s="1" t="str">
        <f>Schedule!T56</f>
        <v>WSH</v>
      </c>
      <c r="V2" s="1" t="str">
        <f>Schedule!U56</f>
        <v>@KC</v>
      </c>
      <c r="W2" s="1" t="str">
        <f>Schedule!V56</f>
        <v>@NYJ</v>
      </c>
      <c r="X2" s="1" t="str">
        <f>Schedule!W56</f>
        <v>OAK</v>
      </c>
      <c r="Y2" s="1">
        <f>COUNT(H2:X2)</f>
        <v>2</v>
      </c>
      <c r="Z2" s="1">
        <f t="shared" ref="Z2:Z8" si="1">_xlfn.STDEV.S(C2:F2)</f>
        <v>0</v>
      </c>
      <c r="AA2" s="1">
        <f t="shared" ref="AA2:AA9" si="2">_xlfn.STDEV.S(H2:X2)</f>
        <v>2.8284271247461903</v>
      </c>
      <c r="AB2" s="1">
        <f t="shared" ref="AB2:AB9" si="3">SUM(H2:X2)</f>
        <v>38</v>
      </c>
    </row>
    <row r="3" spans="1:28">
      <c r="A3" s="1" t="str">
        <f>Schedule!A18</f>
        <v>LAC</v>
      </c>
      <c r="B3" s="1">
        <f>Schedule!B18</f>
        <v>0</v>
      </c>
      <c r="C3" s="1">
        <f>Schedule!C18</f>
        <v>0</v>
      </c>
      <c r="D3" s="1">
        <f>Schedule!D18</f>
        <v>0</v>
      </c>
      <c r="E3" s="1">
        <f>Schedule!E18</f>
        <v>0</v>
      </c>
      <c r="F3" s="1">
        <f>Schedule!F18</f>
        <v>0</v>
      </c>
      <c r="G3" s="1">
        <f t="shared" si="0"/>
        <v>0</v>
      </c>
      <c r="H3" s="1">
        <f>Schedule!G18</f>
        <v>24</v>
      </c>
      <c r="I3" s="1">
        <f>Schedule!H18</f>
        <v>19</v>
      </c>
      <c r="J3" s="1" t="str">
        <f>Schedule!I18</f>
        <v>KC</v>
      </c>
      <c r="K3" s="1" t="str">
        <f>Schedule!J18</f>
        <v>PHI</v>
      </c>
      <c r="L3" s="1" t="str">
        <f>Schedule!K18</f>
        <v>@NYG</v>
      </c>
      <c r="M3" s="1" t="str">
        <f>Schedule!L18</f>
        <v>@OAK</v>
      </c>
      <c r="N3" s="1" t="str">
        <f>Schedule!M18</f>
        <v>DEN</v>
      </c>
      <c r="O3" s="1" t="str">
        <f>Schedule!N18</f>
        <v>@NE</v>
      </c>
      <c r="P3" s="1" t="str">
        <f>Schedule!O18</f>
        <v>BYE</v>
      </c>
      <c r="Q3" s="1" t="str">
        <f>Schedule!P18</f>
        <v>@JAX</v>
      </c>
      <c r="R3" s="1" t="str">
        <f>Schedule!Q18</f>
        <v>BUF</v>
      </c>
      <c r="S3" s="1" t="str">
        <f>Schedule!R18</f>
        <v>@DAL</v>
      </c>
      <c r="T3" s="1" t="str">
        <f>Schedule!S18</f>
        <v>CLE</v>
      </c>
      <c r="U3" s="1" t="str">
        <f>Schedule!T18</f>
        <v>WSH</v>
      </c>
      <c r="V3" s="1" t="str">
        <f>Schedule!U18</f>
        <v>@KC</v>
      </c>
      <c r="W3" s="1" t="str">
        <f>Schedule!V18</f>
        <v>@NYJ</v>
      </c>
      <c r="X3" s="1" t="str">
        <f>Schedule!W18</f>
        <v>OAK</v>
      </c>
      <c r="Y3" s="1">
        <f>COUNT(H3:X3)</f>
        <v>2</v>
      </c>
      <c r="Z3" s="1">
        <f t="shared" si="1"/>
        <v>0</v>
      </c>
      <c r="AA3" s="1">
        <f t="shared" si="2"/>
        <v>3.5355339059327378</v>
      </c>
      <c r="AB3" s="1">
        <f t="shared" si="3"/>
        <v>43</v>
      </c>
    </row>
    <row r="4" spans="1:28">
      <c r="A4" s="1" t="str">
        <f>'C-inputs'!A55</f>
        <v>LAC</v>
      </c>
      <c r="B4" s="1">
        <f>'C-inputs'!B55</f>
        <v>0</v>
      </c>
      <c r="C4" s="1">
        <f>'C-inputs'!C55</f>
        <v>0</v>
      </c>
      <c r="D4" s="1">
        <f>'C-inputs'!D55</f>
        <v>0</v>
      </c>
      <c r="E4" s="1">
        <f>'C-inputs'!E55</f>
        <v>0</v>
      </c>
      <c r="F4" s="1">
        <f>'C-inputs'!F55</f>
        <v>0</v>
      </c>
      <c r="G4" s="1">
        <f t="shared" si="0"/>
        <v>0</v>
      </c>
      <c r="H4" s="1" t="str">
        <f>'C-inputs'!G55</f>
        <v>@DEN</v>
      </c>
      <c r="I4" s="1" t="str">
        <f>'C-inputs'!H55</f>
        <v>MIA</v>
      </c>
      <c r="J4" s="1">
        <f>'C-inputs'!I55</f>
        <v>21.2</v>
      </c>
      <c r="K4" s="1" t="str">
        <f>'C-inputs'!J55</f>
        <v>PHI</v>
      </c>
      <c r="L4" s="1" t="str">
        <f>'C-inputs'!K55</f>
        <v>@NYG</v>
      </c>
      <c r="M4" s="1" t="str">
        <f>'C-inputs'!L55</f>
        <v>@OAK</v>
      </c>
      <c r="N4" s="1" t="str">
        <f>'C-inputs'!M55</f>
        <v>DEN</v>
      </c>
      <c r="O4" s="1" t="str">
        <f>'C-inputs'!N55</f>
        <v>@NE</v>
      </c>
      <c r="P4" s="1" t="str">
        <f>'C-inputs'!O55</f>
        <v>BYE</v>
      </c>
      <c r="Q4" s="1" t="str">
        <f>'C-inputs'!P55</f>
        <v>@JAX</v>
      </c>
      <c r="R4" s="1" t="str">
        <f>'C-inputs'!Q55</f>
        <v>BUF</v>
      </c>
      <c r="S4" s="1" t="str">
        <f>'C-inputs'!R55</f>
        <v>@DAL</v>
      </c>
      <c r="T4" s="1" t="str">
        <f>'C-inputs'!S55</f>
        <v>CLE</v>
      </c>
      <c r="U4" s="1" t="str">
        <f>'C-inputs'!T55</f>
        <v>WSH</v>
      </c>
      <c r="V4" s="1" t="str">
        <f>'C-inputs'!U55</f>
        <v>@KC</v>
      </c>
      <c r="W4" s="1" t="str">
        <f>'C-inputs'!V55</f>
        <v>@NYJ</v>
      </c>
      <c r="X4" s="1" t="str">
        <f>'C-inputs'!W55</f>
        <v>OAK</v>
      </c>
      <c r="Y4" s="1">
        <f>COUNT(H4:X4)</f>
        <v>1</v>
      </c>
      <c r="Z4" s="1">
        <f t="shared" si="1"/>
        <v>0</v>
      </c>
      <c r="AA4" s="1" t="e">
        <f t="shared" si="2"/>
        <v>#DIV/0!</v>
      </c>
      <c r="AB4" s="1">
        <f t="shared" si="3"/>
        <v>21.2</v>
      </c>
    </row>
    <row r="5" spans="1:28">
      <c r="A5" s="1" t="s">
        <v>192</v>
      </c>
      <c r="B5" s="1">
        <f>(B2-B4)</f>
        <v>0</v>
      </c>
      <c r="C5" s="1">
        <f>(C2-C4)</f>
        <v>0</v>
      </c>
      <c r="D5" s="1">
        <f>(D2-D4)</f>
        <v>0</v>
      </c>
      <c r="E5" s="1">
        <f>(E2-E4)</f>
        <v>0</v>
      </c>
      <c r="F5" s="1">
        <f>(F2-F4)</f>
        <v>0</v>
      </c>
      <c r="G5" s="1">
        <f t="shared" si="0"/>
        <v>0</v>
      </c>
      <c r="H5" s="1" t="e">
        <f t="shared" ref="H5:X5" si="4">(H2-H4)</f>
        <v>#VALUE!</v>
      </c>
      <c r="I5" s="1" t="e">
        <f t="shared" si="4"/>
        <v>#VALUE!</v>
      </c>
      <c r="J5" s="1" t="e">
        <f t="shared" si="4"/>
        <v>#VALUE!</v>
      </c>
      <c r="K5" s="1" t="e">
        <f t="shared" si="4"/>
        <v>#VALUE!</v>
      </c>
      <c r="L5" s="1" t="e">
        <f t="shared" si="4"/>
        <v>#VALUE!</v>
      </c>
      <c r="M5" s="1" t="e">
        <f t="shared" si="4"/>
        <v>#VALUE!</v>
      </c>
      <c r="N5" s="1" t="e">
        <f t="shared" si="4"/>
        <v>#VALUE!</v>
      </c>
      <c r="O5" s="1" t="e">
        <f t="shared" si="4"/>
        <v>#VALUE!</v>
      </c>
      <c r="P5" s="1" t="e">
        <f t="shared" si="4"/>
        <v>#VALUE!</v>
      </c>
      <c r="Q5" s="1" t="e">
        <f t="shared" si="4"/>
        <v>#VALUE!</v>
      </c>
      <c r="R5" s="1" t="e">
        <f t="shared" si="4"/>
        <v>#VALUE!</v>
      </c>
      <c r="S5" s="1" t="e">
        <f t="shared" si="4"/>
        <v>#VALUE!</v>
      </c>
      <c r="T5" s="1" t="e">
        <f t="shared" si="4"/>
        <v>#VALUE!</v>
      </c>
      <c r="U5" s="1" t="e">
        <f t="shared" si="4"/>
        <v>#VALUE!</v>
      </c>
      <c r="V5" s="1" t="e">
        <f t="shared" si="4"/>
        <v>#VALUE!</v>
      </c>
      <c r="W5" s="1" t="e">
        <f t="shared" si="4"/>
        <v>#VALUE!</v>
      </c>
      <c r="X5" s="1" t="e">
        <f t="shared" si="4"/>
        <v>#VALUE!</v>
      </c>
      <c r="Y5" s="1">
        <f>COUNT(H5:X5)</f>
        <v>0</v>
      </c>
      <c r="Z5" s="1">
        <f t="shared" si="1"/>
        <v>0</v>
      </c>
      <c r="AA5" s="1" t="e">
        <f t="shared" si="2"/>
        <v>#VALUE!</v>
      </c>
      <c r="AB5" s="1" t="e">
        <f t="shared" si="3"/>
        <v>#VALUE!</v>
      </c>
    </row>
    <row r="6" spans="1:28">
      <c r="A6" s="1" t="str">
        <f>'C-inputs'!A19</f>
        <v>LAC</v>
      </c>
      <c r="B6" s="1">
        <f>'C-inputs'!B19</f>
        <v>0</v>
      </c>
      <c r="C6" s="1">
        <f>'C-inputs'!C19</f>
        <v>0</v>
      </c>
      <c r="D6" s="1">
        <f>'C-inputs'!D19</f>
        <v>0</v>
      </c>
      <c r="E6" s="1">
        <f>'C-inputs'!E19</f>
        <v>0</v>
      </c>
      <c r="F6" s="1">
        <f>'C-inputs'!F19</f>
        <v>0</v>
      </c>
      <c r="G6" s="1">
        <f t="shared" si="0"/>
        <v>0</v>
      </c>
      <c r="H6" s="1">
        <f>'C-inputs'!G19</f>
        <v>3.5</v>
      </c>
      <c r="I6" s="1">
        <f>'C-inputs'!H19</f>
        <v>-3.5</v>
      </c>
      <c r="J6" s="1" t="str">
        <f>'C-inputs'!I19</f>
        <v>KC</v>
      </c>
      <c r="K6" s="1" t="str">
        <f>'C-inputs'!J19</f>
        <v>PHI</v>
      </c>
      <c r="L6" s="1" t="str">
        <f>'C-inputs'!K19</f>
        <v>@NYG</v>
      </c>
      <c r="M6" s="1" t="str">
        <f>'C-inputs'!L19</f>
        <v>@OAK</v>
      </c>
      <c r="N6" s="1" t="str">
        <f>'C-inputs'!M19</f>
        <v>DEN</v>
      </c>
      <c r="O6" s="1" t="str">
        <f>'C-inputs'!N19</f>
        <v>@NE</v>
      </c>
      <c r="P6" s="1" t="str">
        <f>'C-inputs'!O19</f>
        <v>BYE</v>
      </c>
      <c r="Q6" s="1" t="str">
        <f>'C-inputs'!P19</f>
        <v>@JAX</v>
      </c>
      <c r="R6" s="1" t="str">
        <f>'C-inputs'!Q19</f>
        <v>BUF</v>
      </c>
      <c r="S6" s="1" t="str">
        <f>'C-inputs'!R19</f>
        <v>@DAL</v>
      </c>
      <c r="T6" s="1" t="str">
        <f>'C-inputs'!S19</f>
        <v>CLE</v>
      </c>
      <c r="U6" s="1" t="str">
        <f>'C-inputs'!T19</f>
        <v>WSH</v>
      </c>
      <c r="V6" s="1" t="str">
        <f>'C-inputs'!U19</f>
        <v>@KC</v>
      </c>
      <c r="W6" s="1" t="str">
        <f>'C-inputs'!V19</f>
        <v>@NYJ</v>
      </c>
      <c r="X6" s="1" t="str">
        <f>'C-inputs'!W19</f>
        <v>OAK</v>
      </c>
      <c r="Y6" s="1">
        <f>COUNT(H6:X6)</f>
        <v>2</v>
      </c>
      <c r="Z6" s="1">
        <f t="shared" si="1"/>
        <v>0</v>
      </c>
      <c r="AA6" s="1">
        <f t="shared" si="2"/>
        <v>4.9497474683058327</v>
      </c>
      <c r="AB6" s="1">
        <f t="shared" si="3"/>
        <v>0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 t="shared" si="0"/>
        <v>0</v>
      </c>
      <c r="H7" s="1">
        <f t="shared" ref="H7:X7" si="5">(H2-H3)</f>
        <v>-3</v>
      </c>
      <c r="I7" s="1">
        <f t="shared" si="5"/>
        <v>-2</v>
      </c>
      <c r="J7" s="1" t="e">
        <f t="shared" si="5"/>
        <v>#VALUE!</v>
      </c>
      <c r="K7" s="1" t="e">
        <f t="shared" si="5"/>
        <v>#VALUE!</v>
      </c>
      <c r="L7" s="1" t="e">
        <f t="shared" si="5"/>
        <v>#VALUE!</v>
      </c>
      <c r="M7" s="1" t="e">
        <f t="shared" si="5"/>
        <v>#VALUE!</v>
      </c>
      <c r="N7" s="1" t="e">
        <f t="shared" si="5"/>
        <v>#VALUE!</v>
      </c>
      <c r="O7" s="1" t="e">
        <f t="shared" si="5"/>
        <v>#VALUE!</v>
      </c>
      <c r="P7" s="1" t="e">
        <f t="shared" si="5"/>
        <v>#VALUE!</v>
      </c>
      <c r="Q7" s="1" t="e">
        <f t="shared" si="5"/>
        <v>#VALUE!</v>
      </c>
      <c r="R7" s="1" t="e">
        <f t="shared" si="5"/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1"/>
        <v>0</v>
      </c>
      <c r="AA7" s="1" t="e">
        <f t="shared" si="2"/>
        <v>#VALUE!</v>
      </c>
      <c r="AB7" s="1" t="e">
        <f t="shared" si="3"/>
        <v>#VALUE!</v>
      </c>
    </row>
    <row r="8" spans="1:28">
      <c r="A8" s="1" t="s">
        <v>118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 t="shared" si="0"/>
        <v>0</v>
      </c>
      <c r="H8" s="1">
        <f t="shared" ref="H8:X8" si="6">(H2-H3)+H6</f>
        <v>0.5</v>
      </c>
      <c r="I8" s="1">
        <f t="shared" si="6"/>
        <v>-5.5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1"/>
        <v>0</v>
      </c>
      <c r="AA8" s="1" t="e">
        <f t="shared" si="2"/>
        <v>#VALUE!</v>
      </c>
      <c r="AB8" s="1" t="e">
        <f t="shared" si="3"/>
        <v>#VALUE!</v>
      </c>
    </row>
    <row r="9" spans="1:28">
      <c r="A9" s="1" t="s">
        <v>119</v>
      </c>
      <c r="B9" s="1">
        <f>(B4+B6)-B3</f>
        <v>0</v>
      </c>
      <c r="C9" s="1">
        <f t="shared" ref="C9:X9" si="7">(C4+C6)-C3</f>
        <v>0</v>
      </c>
      <c r="D9" s="1">
        <f t="shared" si="7"/>
        <v>0</v>
      </c>
      <c r="E9" s="1">
        <f t="shared" si="7"/>
        <v>0</v>
      </c>
      <c r="F9" s="1">
        <f t="shared" si="7"/>
        <v>0</v>
      </c>
      <c r="G9" s="1">
        <f t="shared" si="7"/>
        <v>0</v>
      </c>
      <c r="H9" s="1" t="e">
        <f t="shared" si="7"/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>(Z4+Z6-Z3)</f>
        <v>0</v>
      </c>
      <c r="AA9" s="1" t="e">
        <f t="shared" si="2"/>
        <v>#VALUE!</v>
      </c>
      <c r="AB9" s="1" t="e">
        <f t="shared" si="3"/>
        <v>#VALUE!</v>
      </c>
    </row>
    <row r="12" spans="1:28">
      <c r="A12" s="1" t="s">
        <v>103</v>
      </c>
      <c r="B12" s="1">
        <f>(AB2/Y2)</f>
        <v>19</v>
      </c>
    </row>
    <row r="13" spans="1:28">
      <c r="A13" s="1" t="s">
        <v>104</v>
      </c>
      <c r="B13" s="1">
        <f>(AB3/Y3)</f>
        <v>21.5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20" style="1" customWidth="1"/>
    <col min="2" max="25" width="8" style="1" customWidth="1"/>
    <col min="26" max="26" width="19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(league!A1)</f>
        <v>Team</v>
      </c>
      <c r="B1" s="1" t="str">
        <f>(league!B1)</f>
        <v>Hall of Fame</v>
      </c>
      <c r="C1" s="1" t="str">
        <f>(league!C1)</f>
        <v>pre-4</v>
      </c>
      <c r="D1" s="1" t="str">
        <f>(league!D1)</f>
        <v>pre-3</v>
      </c>
      <c r="E1" s="1" t="str">
        <f>(league!E1)</f>
        <v>pre-2</v>
      </c>
      <c r="F1" s="1" t="str">
        <f>(league!F1)</f>
        <v>pre-1</v>
      </c>
      <c r="G1" s="1" t="str">
        <f>(league!G1)</f>
        <v>Totals-pre-season</v>
      </c>
      <c r="H1" s="1" t="str">
        <f>(league!H1)</f>
        <v>Week -01</v>
      </c>
      <c r="I1" s="1" t="str">
        <f>(league!I1)</f>
        <v>Week - 02</v>
      </c>
      <c r="J1" s="1" t="str">
        <f>(league!J1)</f>
        <v>Week - 03</v>
      </c>
      <c r="K1" s="1" t="str">
        <f>(league!K1)</f>
        <v>Week -04</v>
      </c>
      <c r="L1" s="1" t="str">
        <f>(league!L1)</f>
        <v>Week -05</v>
      </c>
      <c r="M1" s="1" t="str">
        <f>(league!M1)</f>
        <v>Week - 06</v>
      </c>
      <c r="N1" s="1" t="str">
        <f>(league!N1)</f>
        <v>week -07</v>
      </c>
      <c r="O1" s="1" t="str">
        <f>(league!O1)</f>
        <v>week -0 8</v>
      </c>
      <c r="P1" s="1" t="str">
        <f>(league!P1)</f>
        <v>week -09</v>
      </c>
      <c r="Q1" s="1" t="str">
        <f>(league!Q1)</f>
        <v>week -10</v>
      </c>
      <c r="R1" s="1" t="str">
        <f>(league!R1)</f>
        <v>week -11</v>
      </c>
      <c r="S1" s="1" t="str">
        <f>(league!S1)</f>
        <v>week-12</v>
      </c>
      <c r="T1" s="1" t="str">
        <f>(league!T1)</f>
        <v>week -13</v>
      </c>
      <c r="U1" s="1" t="str">
        <f>(league!U1)</f>
        <v>week -14</v>
      </c>
      <c r="V1" s="1" t="str">
        <f>(league!V1)</f>
        <v>week -15</v>
      </c>
      <c r="W1" s="1" t="str">
        <f>(league!W1)</f>
        <v>week - 16</v>
      </c>
      <c r="X1" s="1" t="str">
        <f>(league!X1)</f>
        <v>week 17</v>
      </c>
      <c r="Y1" s="1" t="s">
        <v>29</v>
      </c>
      <c r="Z1" s="1" t="s">
        <v>99</v>
      </c>
      <c r="AA1" s="1" t="s">
        <v>92</v>
      </c>
      <c r="AB1" s="1" t="s">
        <v>100</v>
      </c>
    </row>
    <row r="2" spans="1:28">
      <c r="A2" s="1" t="str">
        <f>Schedule!A55</f>
        <v>LAR</v>
      </c>
      <c r="B2" s="1">
        <f>Schedule!B55</f>
        <v>0</v>
      </c>
      <c r="C2" s="1">
        <f>Schedule!C55</f>
        <v>0</v>
      </c>
      <c r="D2" s="1">
        <f>Schedule!D55</f>
        <v>0</v>
      </c>
      <c r="E2" s="1">
        <f>Schedule!E55</f>
        <v>0</v>
      </c>
      <c r="F2" s="1">
        <f>Schedule!F55</f>
        <v>0</v>
      </c>
      <c r="G2" s="1">
        <f>SUM(B2:F2)</f>
        <v>0</v>
      </c>
      <c r="H2" s="1">
        <f>Schedule!G55</f>
        <v>46</v>
      </c>
      <c r="I2" s="1">
        <f>Schedule!H55</f>
        <v>20</v>
      </c>
      <c r="J2" s="1" t="str">
        <f>Schedule!I55</f>
        <v>@SF</v>
      </c>
      <c r="K2" s="1" t="str">
        <f>Schedule!J55</f>
        <v>@DAL</v>
      </c>
      <c r="L2" s="1" t="str">
        <f>Schedule!K55</f>
        <v>SEA</v>
      </c>
      <c r="M2" s="1" t="str">
        <f>Schedule!L55</f>
        <v>@JAX</v>
      </c>
      <c r="N2" s="1" t="str">
        <f>Schedule!M55</f>
        <v>ARI</v>
      </c>
      <c r="O2" s="1" t="str">
        <f>Schedule!N55</f>
        <v>BYE</v>
      </c>
      <c r="P2" s="1" t="str">
        <f>Schedule!O55</f>
        <v>@NYG</v>
      </c>
      <c r="Q2" s="1" t="str">
        <f>Schedule!P55</f>
        <v>HOU</v>
      </c>
      <c r="R2" s="1" t="str">
        <f>Schedule!Q55</f>
        <v>@MIN</v>
      </c>
      <c r="S2" s="1" t="str">
        <f>Schedule!R55</f>
        <v>NO</v>
      </c>
      <c r="T2" s="1" t="str">
        <f>Schedule!S55</f>
        <v>@ARI</v>
      </c>
      <c r="U2" s="1" t="str">
        <f>Schedule!T55</f>
        <v>PHI</v>
      </c>
      <c r="V2" s="1" t="str">
        <f>Schedule!U55</f>
        <v>@SEA</v>
      </c>
      <c r="W2" s="1" t="str">
        <f>Schedule!V55</f>
        <v>@TEN</v>
      </c>
      <c r="X2" s="1" t="str">
        <f>Schedule!W55</f>
        <v>SF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18.384776310850235</v>
      </c>
      <c r="AB2" s="1">
        <f t="shared" ref="AB2:AB9" si="2">SUM(H2:X2)</f>
        <v>66</v>
      </c>
    </row>
    <row r="3" spans="1:28">
      <c r="A3" s="1" t="str">
        <f>Schedule!A17</f>
        <v>LAR</v>
      </c>
      <c r="B3" s="1">
        <f>Schedule!B17</f>
        <v>0</v>
      </c>
      <c r="C3" s="1">
        <f>Schedule!C17</f>
        <v>0</v>
      </c>
      <c r="D3" s="1">
        <f>Schedule!D17</f>
        <v>0</v>
      </c>
      <c r="E3" s="1">
        <f>Schedule!E17</f>
        <v>0</v>
      </c>
      <c r="F3" s="1">
        <f>Schedule!F17</f>
        <v>0</v>
      </c>
      <c r="G3" s="1">
        <f>SUM(B3:F3)</f>
        <v>0</v>
      </c>
      <c r="H3" s="1">
        <f>Schedule!G17</f>
        <v>9</v>
      </c>
      <c r="I3" s="1">
        <f>Schedule!H17</f>
        <v>27</v>
      </c>
      <c r="J3" s="1" t="str">
        <f>Schedule!I17</f>
        <v>@SF</v>
      </c>
      <c r="K3" s="1" t="str">
        <f>Schedule!J17</f>
        <v>@DAL</v>
      </c>
      <c r="L3" s="1" t="str">
        <f>Schedule!K17</f>
        <v>SEA</v>
      </c>
      <c r="M3" s="1" t="str">
        <f>Schedule!L17</f>
        <v>@JAX</v>
      </c>
      <c r="N3" s="1" t="str">
        <f>Schedule!M17</f>
        <v>ARI</v>
      </c>
      <c r="O3" s="1" t="str">
        <f>Schedule!N17</f>
        <v>BYE</v>
      </c>
      <c r="P3" s="1" t="str">
        <f>Schedule!O17</f>
        <v>@NYG</v>
      </c>
      <c r="Q3" s="1" t="str">
        <f>Schedule!P17</f>
        <v>HOU</v>
      </c>
      <c r="R3" s="1" t="str">
        <f>Schedule!Q17</f>
        <v>@MIN</v>
      </c>
      <c r="S3" s="1" t="str">
        <f>Schedule!R17</f>
        <v>NO</v>
      </c>
      <c r="T3" s="1" t="str">
        <f>Schedule!S17</f>
        <v>@ARI</v>
      </c>
      <c r="U3" s="1" t="str">
        <f>Schedule!T17</f>
        <v>PHI</v>
      </c>
      <c r="V3" s="1" t="str">
        <f>Schedule!U17</f>
        <v>@SEA</v>
      </c>
      <c r="W3" s="1" t="str">
        <f>Schedule!V17</f>
        <v>@TEN</v>
      </c>
      <c r="X3" s="1" t="str">
        <f>Schedule!W17</f>
        <v>SF</v>
      </c>
      <c r="Y3" s="1">
        <f>COUNT(H3:X3)</f>
        <v>2</v>
      </c>
      <c r="Z3" s="1">
        <f t="shared" si="0"/>
        <v>0</v>
      </c>
      <c r="AA3" s="1">
        <f t="shared" si="1"/>
        <v>12.727922061357855</v>
      </c>
      <c r="AB3" s="1">
        <f t="shared" si="2"/>
        <v>36</v>
      </c>
    </row>
    <row r="4" spans="1:28">
      <c r="A4" s="1" t="str">
        <f>'C-inputs'!A54</f>
        <v>LAR</v>
      </c>
      <c r="B4" s="1">
        <f>'C-inputs'!B54</f>
        <v>0</v>
      </c>
      <c r="C4" s="1">
        <f>'C-inputs'!C54</f>
        <v>0</v>
      </c>
      <c r="D4" s="1">
        <f>'C-inputs'!D54</f>
        <v>0</v>
      </c>
      <c r="E4" s="1">
        <f>'C-inputs'!E54</f>
        <v>0</v>
      </c>
      <c r="F4" s="1">
        <f>'C-inputs'!F54</f>
        <v>0</v>
      </c>
      <c r="G4" s="1">
        <f>SUM(B4:F4)</f>
        <v>0</v>
      </c>
      <c r="H4" s="1" t="str">
        <f>'C-inputs'!G54</f>
        <v>IND</v>
      </c>
      <c r="I4" s="1" t="str">
        <f>'C-inputs'!H54</f>
        <v>WSH</v>
      </c>
      <c r="J4" s="1">
        <f>'C-inputs'!I54</f>
        <v>25.2</v>
      </c>
      <c r="K4" s="1" t="str">
        <f>'C-inputs'!J54</f>
        <v>@DAL</v>
      </c>
      <c r="L4" s="1" t="str">
        <f>'C-inputs'!K54</f>
        <v>SEA</v>
      </c>
      <c r="M4" s="1" t="str">
        <f>'C-inputs'!L54</f>
        <v>@JAX</v>
      </c>
      <c r="N4" s="1" t="str">
        <f>'C-inputs'!M54</f>
        <v>ARI</v>
      </c>
      <c r="O4" s="1" t="str">
        <f>'C-inputs'!N54</f>
        <v>BYE</v>
      </c>
      <c r="P4" s="1" t="str">
        <f>'C-inputs'!O54</f>
        <v>@NYG</v>
      </c>
      <c r="Q4" s="1" t="str">
        <f>'C-inputs'!P54</f>
        <v>HOU</v>
      </c>
      <c r="R4" s="1" t="str">
        <f>'C-inputs'!Q54</f>
        <v>@MIN</v>
      </c>
      <c r="S4" s="1" t="str">
        <f>'C-inputs'!R54</f>
        <v>NO</v>
      </c>
      <c r="T4" s="1" t="str">
        <f>'C-inputs'!S54</f>
        <v>@ARI</v>
      </c>
      <c r="U4" s="1" t="str">
        <f>'C-inputs'!T54</f>
        <v>PHI</v>
      </c>
      <c r="V4" s="1" t="str">
        <f>'C-inputs'!U54</f>
        <v>@SEA</v>
      </c>
      <c r="W4" s="1" t="str">
        <f>'C-inputs'!V54</f>
        <v>@TEN</v>
      </c>
      <c r="X4" s="1" t="str">
        <f>'C-inputs'!W54</f>
        <v>SF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25.2</v>
      </c>
    </row>
    <row r="5" spans="1:28">
      <c r="A5" s="1" t="s">
        <v>191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'C-inputs'!A18</f>
        <v>LAR</v>
      </c>
      <c r="B6" s="1">
        <f>'C-inputs'!B18</f>
        <v>0</v>
      </c>
      <c r="C6" s="1">
        <f>'C-inputs'!C18</f>
        <v>0</v>
      </c>
      <c r="D6" s="1">
        <f>'C-inputs'!D18</f>
        <v>0</v>
      </c>
      <c r="E6" s="1">
        <f>'C-inputs'!E18</f>
        <v>0</v>
      </c>
      <c r="F6" s="1">
        <f>'C-inputs'!F18</f>
        <v>0</v>
      </c>
      <c r="G6" s="1">
        <f>SUM(B6:F6)</f>
        <v>0</v>
      </c>
      <c r="H6" s="1">
        <f>'C-inputs'!G18</f>
        <v>-3.5</v>
      </c>
      <c r="I6" s="1">
        <f>'C-inputs'!H18</f>
        <v>-3</v>
      </c>
      <c r="J6" s="1" t="str">
        <f>'C-inputs'!I18</f>
        <v>@SF</v>
      </c>
      <c r="K6" s="1" t="str">
        <f>'C-inputs'!J18</f>
        <v>@DAL</v>
      </c>
      <c r="L6" s="1" t="str">
        <f>'C-inputs'!K18</f>
        <v>SEA</v>
      </c>
      <c r="M6" s="1" t="str">
        <f>'C-inputs'!L18</f>
        <v>@JAX</v>
      </c>
      <c r="N6" s="1" t="str">
        <f>'C-inputs'!M18</f>
        <v>ARI</v>
      </c>
      <c r="O6" s="1" t="str">
        <f>'C-inputs'!N18</f>
        <v>BYE</v>
      </c>
      <c r="P6" s="1" t="str">
        <f>'C-inputs'!O18</f>
        <v>@NYG</v>
      </c>
      <c r="Q6" s="1" t="str">
        <f>'C-inputs'!P18</f>
        <v>HOU</v>
      </c>
      <c r="R6" s="1" t="str">
        <f>'C-inputs'!Q18</f>
        <v>@MIN</v>
      </c>
      <c r="S6" s="1" t="str">
        <f>'C-inputs'!R18</f>
        <v>NO</v>
      </c>
      <c r="T6" s="1" t="str">
        <f>'C-inputs'!S18</f>
        <v>@ARI</v>
      </c>
      <c r="U6" s="1" t="str">
        <f>'C-inputs'!T18</f>
        <v>PHI</v>
      </c>
      <c r="V6" s="1" t="str">
        <f>'C-inputs'!U18</f>
        <v>@SEA</v>
      </c>
      <c r="W6" s="1" t="str">
        <f>'C-inputs'!V18</f>
        <v>@TEN</v>
      </c>
      <c r="X6" s="1" t="str">
        <f>'C-inputs'!W18</f>
        <v>SF</v>
      </c>
      <c r="Y6" s="1">
        <f>COUNT(H6:X6)</f>
        <v>2</v>
      </c>
      <c r="Z6" s="1">
        <f t="shared" si="0"/>
        <v>0</v>
      </c>
      <c r="AA6" s="1">
        <f t="shared" si="1"/>
        <v>0.35355339059327379</v>
      </c>
      <c r="AB6" s="1">
        <f t="shared" si="2"/>
        <v>-6.5</v>
      </c>
    </row>
    <row r="7" spans="1:28">
      <c r="A7" s="1" t="s">
        <v>94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>
        <f t="shared" si="4"/>
        <v>37</v>
      </c>
      <c r="I7" s="1">
        <f t="shared" si="4"/>
        <v>-7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101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>
        <f t="shared" si="5"/>
        <v>33.5</v>
      </c>
      <c r="I8" s="1">
        <f t="shared" si="5"/>
        <v>-10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102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33</v>
      </c>
    </row>
    <row r="13" spans="1:28">
      <c r="A13" s="1" t="s">
        <v>104</v>
      </c>
      <c r="B13" s="1">
        <f>(AB3/Y3)</f>
        <v>18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6.375" style="1" customWidth="1"/>
    <col min="2" max="7" width="8" style="1" customWidth="1"/>
    <col min="8" max="8" width="9.625" style="1" customWidth="1"/>
    <col min="9" max="25" width="8" style="1" customWidth="1"/>
    <col min="26" max="26" width="21.75" style="1" customWidth="1"/>
    <col min="27" max="27" width="21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Schedule!A39</f>
        <v>ARI</v>
      </c>
      <c r="B2" s="1">
        <f>Schedule!B39</f>
        <v>1</v>
      </c>
      <c r="C2" s="1">
        <f>Schedule!C39</f>
        <v>2</v>
      </c>
      <c r="D2" s="1">
        <f>Schedule!D39</f>
        <v>3</v>
      </c>
      <c r="E2" s="1">
        <f>Schedule!E39</f>
        <v>4</v>
      </c>
      <c r="F2" s="1">
        <f>Schedule!F39</f>
        <v>5</v>
      </c>
      <c r="G2" s="1">
        <f>SUM(B2:F2)</f>
        <v>15</v>
      </c>
      <c r="H2" s="1">
        <f>Schedule!G39</f>
        <v>23</v>
      </c>
      <c r="I2" s="1">
        <f>Schedule!H39</f>
        <v>16</v>
      </c>
      <c r="J2" s="1" t="str">
        <f>Schedule!I39</f>
        <v>DAL</v>
      </c>
      <c r="K2" s="1" t="str">
        <f>Schedule!J39</f>
        <v>SF</v>
      </c>
      <c r="L2" s="1" t="str">
        <f>Schedule!K39</f>
        <v>@PHI</v>
      </c>
      <c r="M2" s="1" t="str">
        <f>Schedule!L39</f>
        <v>TB</v>
      </c>
      <c r="N2" s="1" t="str">
        <f>Schedule!M39</f>
        <v>@LAR</v>
      </c>
      <c r="O2" s="1" t="str">
        <f>Schedule!N39</f>
        <v>BYE</v>
      </c>
      <c r="P2" s="1" t="str">
        <f>Schedule!O39</f>
        <v>@SF</v>
      </c>
      <c r="Q2" s="1" t="str">
        <f>Schedule!P39</f>
        <v>SEA</v>
      </c>
      <c r="R2" s="1" t="str">
        <f>Schedule!Q39</f>
        <v>@HOU</v>
      </c>
      <c r="S2" s="1" t="str">
        <f>Schedule!R39</f>
        <v>JAX</v>
      </c>
      <c r="T2" s="1" t="str">
        <f>Schedule!S39</f>
        <v>LAR</v>
      </c>
      <c r="U2" s="1" t="str">
        <f>Schedule!T39</f>
        <v>TEN</v>
      </c>
      <c r="V2" s="1" t="str">
        <f>Schedule!U39</f>
        <v>@WSH</v>
      </c>
      <c r="W2" s="1" t="str">
        <f>Schedule!V39</f>
        <v>NYG</v>
      </c>
      <c r="X2" s="1" t="str">
        <f>Schedule!W39</f>
        <v>@SEA</v>
      </c>
      <c r="Y2" s="1">
        <f>COUNT(H2:X2)</f>
        <v>2</v>
      </c>
      <c r="Z2" s="1">
        <f t="shared" ref="Z2:Z9" si="0">_xlfn.STDEV.S(C2:F2)</f>
        <v>1.2909944487358056</v>
      </c>
      <c r="AA2" s="1">
        <f t="shared" ref="AA2:AA9" si="1">_xlfn.STDEV.S(H2:X2)</f>
        <v>4.9497474683058327</v>
      </c>
      <c r="AB2" s="1">
        <f t="shared" ref="AB2:AB9" si="2">SUM(H2:X2)</f>
        <v>39</v>
      </c>
    </row>
    <row r="3" spans="1:28">
      <c r="A3" s="1" t="str">
        <f>Schedule!A1</f>
        <v>ARI</v>
      </c>
      <c r="B3" s="1">
        <f>Schedule!B1</f>
        <v>0</v>
      </c>
      <c r="C3" s="1">
        <f>Schedule!C1</f>
        <v>0</v>
      </c>
      <c r="D3" s="1">
        <f>Schedule!D1</f>
        <v>0</v>
      </c>
      <c r="E3" s="1">
        <f>Schedule!E1</f>
        <v>0</v>
      </c>
      <c r="F3" s="1">
        <f>Schedule!F1</f>
        <v>0</v>
      </c>
      <c r="G3" s="1">
        <f>SUM(B3:F3)</f>
        <v>0</v>
      </c>
      <c r="H3" s="1">
        <f>Schedule!G1</f>
        <v>35</v>
      </c>
      <c r="I3" s="1">
        <f>Schedule!H1</f>
        <v>13</v>
      </c>
      <c r="J3" s="1" t="str">
        <f>Schedule!I1</f>
        <v>DAL</v>
      </c>
      <c r="K3" s="1" t="str">
        <f>Schedule!J1</f>
        <v>SF</v>
      </c>
      <c r="L3" s="1" t="str">
        <f>Schedule!K1</f>
        <v>@PHI</v>
      </c>
      <c r="M3" s="1" t="str">
        <f>Schedule!L1</f>
        <v>TB</v>
      </c>
      <c r="N3" s="1" t="str">
        <f>Schedule!M1</f>
        <v>@LAR</v>
      </c>
      <c r="O3" s="1" t="str">
        <f>Schedule!N1</f>
        <v>BYE</v>
      </c>
      <c r="P3" s="1" t="str">
        <f>Schedule!O1</f>
        <v>@SF</v>
      </c>
      <c r="Q3" s="1" t="str">
        <f>Schedule!P1</f>
        <v>SEA</v>
      </c>
      <c r="R3" s="1" t="str">
        <f>Schedule!Q1</f>
        <v>@HOU</v>
      </c>
      <c r="S3" s="1" t="str">
        <f>Schedule!R1</f>
        <v>JAX</v>
      </c>
      <c r="T3" s="1" t="str">
        <f>Schedule!S1</f>
        <v>LAR</v>
      </c>
      <c r="U3" s="1" t="str">
        <f>Schedule!T1</f>
        <v>TEN</v>
      </c>
      <c r="V3" s="1" t="str">
        <f>Schedule!U1</f>
        <v>@WSH</v>
      </c>
      <c r="W3" s="1" t="str">
        <f>Schedule!V1</f>
        <v>NYG</v>
      </c>
      <c r="X3" s="1" t="str">
        <f>Schedule!W1</f>
        <v>@SEA</v>
      </c>
      <c r="Y3" s="1">
        <f>COUNT(H3:X3)</f>
        <v>2</v>
      </c>
      <c r="Z3" s="1">
        <f t="shared" si="0"/>
        <v>0</v>
      </c>
      <c r="AA3" s="1">
        <f t="shared" si="1"/>
        <v>15.556349186104045</v>
      </c>
      <c r="AB3" s="1">
        <f t="shared" si="2"/>
        <v>48</v>
      </c>
    </row>
    <row r="4" spans="1:28">
      <c r="A4" s="1" t="str">
        <f>'C-inputs'!A38</f>
        <v>ARI</v>
      </c>
      <c r="B4" s="1">
        <f>'C-inputs'!B38</f>
        <v>0</v>
      </c>
      <c r="C4" s="1">
        <f>'C-inputs'!C38</f>
        <v>0</v>
      </c>
      <c r="D4" s="1">
        <f>'C-inputs'!D38</f>
        <v>0</v>
      </c>
      <c r="E4" s="1">
        <f>'C-inputs'!E38</f>
        <v>0</v>
      </c>
      <c r="F4" s="1">
        <f>'C-inputs'!F38</f>
        <v>0</v>
      </c>
      <c r="G4" s="1">
        <f>SUM(B4:F4)</f>
        <v>0</v>
      </c>
      <c r="H4" s="1" t="str">
        <f>'C-inputs'!G38</f>
        <v>@DET</v>
      </c>
      <c r="I4" s="1" t="str">
        <f>'C-inputs'!H38</f>
        <v>@IND</v>
      </c>
      <c r="J4" s="1">
        <f>'C-inputs'!I38</f>
        <v>21</v>
      </c>
      <c r="K4" s="1" t="str">
        <f>'C-inputs'!J38</f>
        <v>SF</v>
      </c>
      <c r="L4" s="1" t="str">
        <f>'C-inputs'!K38</f>
        <v>@PHI</v>
      </c>
      <c r="M4" s="1" t="str">
        <f>'C-inputs'!L38</f>
        <v>TB</v>
      </c>
      <c r="N4" s="1" t="str">
        <f>'C-inputs'!M38</f>
        <v>@LAR</v>
      </c>
      <c r="O4" s="1" t="str">
        <f>'C-inputs'!N38</f>
        <v>BYE</v>
      </c>
      <c r="P4" s="1" t="str">
        <f>'C-inputs'!O38</f>
        <v>@SF</v>
      </c>
      <c r="Q4" s="1" t="str">
        <f>'C-inputs'!P38</f>
        <v>SEA</v>
      </c>
      <c r="R4" s="1" t="str">
        <f>'C-inputs'!Q38</f>
        <v>@HOU</v>
      </c>
      <c r="S4" s="1" t="str">
        <f>'C-inputs'!R38</f>
        <v>JAX</v>
      </c>
      <c r="T4" s="1" t="str">
        <f>'C-inputs'!S38</f>
        <v>LAR</v>
      </c>
      <c r="U4" s="1" t="str">
        <f>'C-inputs'!T38</f>
        <v>TEN</v>
      </c>
      <c r="V4" s="1" t="str">
        <f>'C-inputs'!U38</f>
        <v>@WSH</v>
      </c>
      <c r="W4" s="1" t="str">
        <f>'C-inputs'!V38</f>
        <v>NYG</v>
      </c>
      <c r="X4" s="1" t="str">
        <f>'C-inputs'!W38</f>
        <v>@SEA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21</v>
      </c>
    </row>
    <row r="5" spans="1:28">
      <c r="A5" s="1" t="s">
        <v>203</v>
      </c>
      <c r="B5" s="1">
        <f t="shared" ref="B5:X5" si="3">(B2-B4)</f>
        <v>1</v>
      </c>
      <c r="C5" s="1">
        <f t="shared" si="3"/>
        <v>2</v>
      </c>
      <c r="D5" s="1">
        <f t="shared" si="3"/>
        <v>3</v>
      </c>
      <c r="E5" s="1">
        <f t="shared" si="3"/>
        <v>4</v>
      </c>
      <c r="F5" s="1">
        <f t="shared" si="3"/>
        <v>5</v>
      </c>
      <c r="G5" s="1">
        <f t="shared" si="3"/>
        <v>15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1.2909944487358056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</f>
        <v>ARI</v>
      </c>
      <c r="B6" s="1">
        <f>'C-inputs'!B2</f>
        <v>0</v>
      </c>
      <c r="C6" s="1">
        <f>'C-inputs'!C2</f>
        <v>0</v>
      </c>
      <c r="D6" s="1">
        <f>'C-inputs'!D2</f>
        <v>0</v>
      </c>
      <c r="E6" s="1">
        <f>'C-inputs'!E2</f>
        <v>0</v>
      </c>
      <c r="F6" s="1">
        <f>'C-inputs'!F2</f>
        <v>0</v>
      </c>
      <c r="G6" s="1">
        <f>SUM(B6:F6)</f>
        <v>0</v>
      </c>
      <c r="H6" s="1">
        <f>'C-inputs'!G2</f>
        <v>-1.5</v>
      </c>
      <c r="I6" s="1">
        <f>'C-inputs'!H2</f>
        <v>-7</v>
      </c>
      <c r="J6" s="1" t="str">
        <f>'C-inputs'!I2</f>
        <v>DAL</v>
      </c>
      <c r="K6" s="1" t="str">
        <f>'C-inputs'!J2</f>
        <v>SF</v>
      </c>
      <c r="L6" s="1" t="str">
        <f>'C-inputs'!K2</f>
        <v>@PHI</v>
      </c>
      <c r="M6" s="1" t="str">
        <f>'C-inputs'!L2</f>
        <v>TB</v>
      </c>
      <c r="N6" s="1" t="str">
        <f>'C-inputs'!M2</f>
        <v>@LAR</v>
      </c>
      <c r="O6" s="1" t="str">
        <f>'C-inputs'!N2</f>
        <v>BYE</v>
      </c>
      <c r="P6" s="1" t="str">
        <f>'C-inputs'!O2</f>
        <v>@SF</v>
      </c>
      <c r="Q6" s="1" t="str">
        <f>'C-inputs'!P2</f>
        <v>SEA</v>
      </c>
      <c r="R6" s="1" t="str">
        <f>'C-inputs'!Q2</f>
        <v>@HOU</v>
      </c>
      <c r="S6" s="1" t="str">
        <f>'C-inputs'!R2</f>
        <v>JAX</v>
      </c>
      <c r="T6" s="1" t="str">
        <f>'C-inputs'!S2</f>
        <v>LAR</v>
      </c>
      <c r="U6" s="1" t="str">
        <f>'C-inputs'!T2</f>
        <v>TEN</v>
      </c>
      <c r="V6" s="1" t="str">
        <f>'C-inputs'!U2</f>
        <v>@WSH</v>
      </c>
      <c r="W6" s="1" t="str">
        <f>'C-inputs'!V2</f>
        <v>NYG</v>
      </c>
      <c r="X6" s="1" t="str">
        <f>'C-inputs'!W2</f>
        <v>@SEA</v>
      </c>
      <c r="Y6" s="1">
        <f>COUNT(H6:X6)</f>
        <v>2</v>
      </c>
      <c r="Z6" s="1">
        <f t="shared" si="0"/>
        <v>0</v>
      </c>
      <c r="AA6" s="1">
        <f t="shared" si="1"/>
        <v>3.8890872965260113</v>
      </c>
      <c r="AB6" s="1">
        <f t="shared" si="2"/>
        <v>-8.5</v>
      </c>
    </row>
    <row r="7" spans="1:28">
      <c r="A7" s="1" t="s">
        <v>109</v>
      </c>
      <c r="B7" s="1">
        <f>(B2-B3)</f>
        <v>1</v>
      </c>
      <c r="C7" s="1">
        <f>(C2-C3)</f>
        <v>2</v>
      </c>
      <c r="D7" s="1">
        <f>(D2-D3)</f>
        <v>3</v>
      </c>
      <c r="E7" s="1">
        <f>(E2-E3)</f>
        <v>4</v>
      </c>
      <c r="F7" s="1">
        <f>(F2-F3)</f>
        <v>5</v>
      </c>
      <c r="G7" s="1">
        <f>SUM(B7:F7)</f>
        <v>15</v>
      </c>
      <c r="H7" s="1">
        <f t="shared" ref="H7:X7" si="4">(H2-H3)</f>
        <v>-12</v>
      </c>
      <c r="I7" s="1">
        <f t="shared" si="4"/>
        <v>3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1.2909944487358056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122</v>
      </c>
      <c r="B8" s="1">
        <f>(B2-B3)+B6</f>
        <v>1</v>
      </c>
      <c r="C8" s="1">
        <f>(C2-C3)+C6</f>
        <v>2</v>
      </c>
      <c r="D8" s="1">
        <f>(D2-D3)+D6</f>
        <v>3</v>
      </c>
      <c r="E8" s="1">
        <f>(E2-E3)+E6</f>
        <v>4</v>
      </c>
      <c r="F8" s="1">
        <f>(F2-F3)+F6</f>
        <v>5</v>
      </c>
      <c r="G8" s="1">
        <f>SUM(B8:F8)</f>
        <v>15</v>
      </c>
      <c r="H8" s="1">
        <f t="shared" ref="H8:X8" si="5">(H2-H3)+H6</f>
        <v>-13.5</v>
      </c>
      <c r="I8" s="1">
        <f t="shared" si="5"/>
        <v>-4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1.2909944487358056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126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19.5</v>
      </c>
    </row>
    <row r="13" spans="1:28">
      <c r="A13" s="1" t="s">
        <v>104</v>
      </c>
      <c r="B13" s="1">
        <f>(AB3/Y3)</f>
        <v>24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5.25" style="1" customWidth="1"/>
    <col min="2" max="25" width="8" style="1" customWidth="1"/>
    <col min="26" max="26" width="20.875" style="1" customWidth="1"/>
    <col min="27" max="27" width="21.3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113</v>
      </c>
      <c r="AB1" s="1" t="s">
        <v>106</v>
      </c>
    </row>
    <row r="2" spans="1:28">
      <c r="A2" s="1" t="str">
        <f>Schedule!A57</f>
        <v>MIA</v>
      </c>
      <c r="B2" s="1">
        <f>Schedule!B57</f>
        <v>0</v>
      </c>
      <c r="C2" s="1">
        <f>Schedule!C57</f>
        <v>0</v>
      </c>
      <c r="D2" s="1">
        <f>Schedule!D57</f>
        <v>0</v>
      </c>
      <c r="E2" s="1">
        <f>Schedule!E57</f>
        <v>0</v>
      </c>
      <c r="F2" s="1">
        <f>Schedule!F57</f>
        <v>0</v>
      </c>
      <c r="G2" s="1">
        <f>SUM(B2:F2)</f>
        <v>0</v>
      </c>
      <c r="H2" s="1">
        <f>Schedule!G57</f>
        <v>0</v>
      </c>
      <c r="I2" s="1">
        <f>Schedule!H57</f>
        <v>19</v>
      </c>
      <c r="J2" s="1" t="str">
        <f>Schedule!I57</f>
        <v>@NYJ</v>
      </c>
      <c r="K2" s="1" t="str">
        <f>Schedule!J57</f>
        <v>NO</v>
      </c>
      <c r="L2" s="1" t="str">
        <f>Schedule!K57</f>
        <v>TEN</v>
      </c>
      <c r="M2" s="1" t="str">
        <f>Schedule!L57</f>
        <v>@ATL</v>
      </c>
      <c r="N2" s="1" t="str">
        <f>Schedule!M57</f>
        <v>NYJ</v>
      </c>
      <c r="O2" s="1" t="str">
        <f>Schedule!N57</f>
        <v>@BAL</v>
      </c>
      <c r="P2" s="1" t="str">
        <f>Schedule!O57</f>
        <v>OAK</v>
      </c>
      <c r="Q2" s="1" t="str">
        <f>Schedule!P57</f>
        <v>@CAR</v>
      </c>
      <c r="R2" s="1" t="str">
        <f>Schedule!Q57</f>
        <v>BYE</v>
      </c>
      <c r="S2" s="1" t="str">
        <f>Schedule!R57</f>
        <v>@NE</v>
      </c>
      <c r="T2" s="1" t="str">
        <f>Schedule!S57</f>
        <v>DEN</v>
      </c>
      <c r="U2" s="1" t="str">
        <f>Schedule!T57</f>
        <v>NE</v>
      </c>
      <c r="V2" s="1" t="str">
        <f>Schedule!U57</f>
        <v>@BUF</v>
      </c>
      <c r="W2" s="1" t="str">
        <f>Schedule!V57</f>
        <v>@KC</v>
      </c>
      <c r="X2" s="1" t="str">
        <f>Schedule!W57</f>
        <v>BUF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13.435028842544403</v>
      </c>
      <c r="AB2" s="1">
        <f t="shared" ref="AB2:AB9" si="2">SUM(H2:X2)</f>
        <v>19</v>
      </c>
    </row>
    <row r="3" spans="1:28">
      <c r="A3" s="1" t="str">
        <f>Schedule!A19</f>
        <v>MIA</v>
      </c>
      <c r="B3" s="1">
        <f>Schedule!B19</f>
        <v>0</v>
      </c>
      <c r="C3" s="1">
        <f>Schedule!C19</f>
        <v>0</v>
      </c>
      <c r="D3" s="1">
        <f>Schedule!D19</f>
        <v>0</v>
      </c>
      <c r="E3" s="1">
        <f>Schedule!E19</f>
        <v>0</v>
      </c>
      <c r="F3" s="1">
        <f>Schedule!F19</f>
        <v>0</v>
      </c>
      <c r="G3" s="1">
        <f>SUM(B3:F3)</f>
        <v>0</v>
      </c>
      <c r="H3" s="1">
        <f>Schedule!G19</f>
        <v>0</v>
      </c>
      <c r="I3" s="1">
        <f>Schedule!H19</f>
        <v>17</v>
      </c>
      <c r="J3" s="1" t="str">
        <f>Schedule!I19</f>
        <v>@NYJ</v>
      </c>
      <c r="K3" s="1" t="str">
        <f>Schedule!J19</f>
        <v>NO</v>
      </c>
      <c r="L3" s="1" t="str">
        <f>Schedule!K19</f>
        <v>TEN</v>
      </c>
      <c r="M3" s="1" t="str">
        <f>Schedule!L19</f>
        <v>@ATL</v>
      </c>
      <c r="N3" s="1" t="str">
        <f>Schedule!M19</f>
        <v>NYJ</v>
      </c>
      <c r="O3" s="1" t="str">
        <f>Schedule!N19</f>
        <v>@BAL</v>
      </c>
      <c r="P3" s="1" t="str">
        <f>Schedule!O19</f>
        <v>OAK</v>
      </c>
      <c r="Q3" s="1" t="str">
        <f>Schedule!P19</f>
        <v>@CAR</v>
      </c>
      <c r="R3" s="1" t="str">
        <f>Schedule!Q19</f>
        <v>BYE</v>
      </c>
      <c r="S3" s="1" t="str">
        <f>Schedule!R19</f>
        <v>@NE</v>
      </c>
      <c r="T3" s="1" t="str">
        <f>Schedule!S19</f>
        <v>DEN</v>
      </c>
      <c r="U3" s="1" t="str">
        <f>Schedule!T19</f>
        <v>NE</v>
      </c>
      <c r="V3" s="1" t="str">
        <f>Schedule!U19</f>
        <v>@BUF</v>
      </c>
      <c r="W3" s="1" t="str">
        <f>Schedule!V19</f>
        <v>@KC</v>
      </c>
      <c r="X3" s="1" t="str">
        <f>Schedule!W19</f>
        <v>BUF</v>
      </c>
      <c r="Y3" s="1">
        <f>COUNT(H3:X3)</f>
        <v>2</v>
      </c>
      <c r="Z3" s="1">
        <f t="shared" si="0"/>
        <v>0</v>
      </c>
      <c r="AA3" s="1">
        <f t="shared" si="1"/>
        <v>12.020815280171307</v>
      </c>
      <c r="AB3" s="1">
        <f t="shared" si="2"/>
        <v>17</v>
      </c>
    </row>
    <row r="4" spans="1:28">
      <c r="A4" s="1" t="str">
        <f>'C-inputs'!A56</f>
        <v>MIA</v>
      </c>
      <c r="D4" s="1">
        <v>5</v>
      </c>
      <c r="E4" s="1">
        <v>17.5</v>
      </c>
      <c r="F4" s="1">
        <v>20.3</v>
      </c>
      <c r="G4" s="1">
        <f>SUM(B4:F4)</f>
        <v>42.8</v>
      </c>
      <c r="H4" s="1" t="str">
        <f>'C-inputs'!G56</f>
        <v>TB</v>
      </c>
      <c r="I4" s="1" t="str">
        <f>'C-inputs'!H56</f>
        <v>@LAC</v>
      </c>
      <c r="J4" s="1">
        <f>'C-inputs'!I56</f>
        <v>26</v>
      </c>
      <c r="K4" s="1" t="str">
        <f>'C-inputs'!J56</f>
        <v>NO</v>
      </c>
      <c r="L4" s="1" t="str">
        <f>'C-inputs'!K56</f>
        <v>TEN</v>
      </c>
      <c r="M4" s="1" t="str">
        <f>'C-inputs'!L56</f>
        <v>@ATL</v>
      </c>
      <c r="N4" s="1" t="str">
        <f>'C-inputs'!M56</f>
        <v>NYJ</v>
      </c>
      <c r="O4" s="1" t="str">
        <f>'C-inputs'!N56</f>
        <v>@BAL</v>
      </c>
      <c r="P4" s="1" t="str">
        <f>'C-inputs'!O56</f>
        <v>OAK</v>
      </c>
      <c r="Q4" s="1" t="str">
        <f>'C-inputs'!P56</f>
        <v>@CAR</v>
      </c>
      <c r="R4" s="1" t="str">
        <f>'C-inputs'!Q56</f>
        <v>BYE</v>
      </c>
      <c r="S4" s="1" t="str">
        <f>'C-inputs'!R56</f>
        <v>@NE</v>
      </c>
      <c r="T4" s="1" t="str">
        <f>'C-inputs'!S56</f>
        <v>DEN</v>
      </c>
      <c r="U4" s="1" t="str">
        <f>'C-inputs'!T56</f>
        <v>NE</v>
      </c>
      <c r="V4" s="1" t="str">
        <f>'C-inputs'!U56</f>
        <v>@BUF</v>
      </c>
      <c r="W4" s="1" t="str">
        <f>'C-inputs'!V56</f>
        <v>@KC</v>
      </c>
      <c r="X4" s="1" t="str">
        <f>'C-inputs'!W56</f>
        <v>BUF</v>
      </c>
      <c r="Y4" s="1">
        <f>COUNT(H4:X4)</f>
        <v>1</v>
      </c>
      <c r="Z4" s="1">
        <f t="shared" si="0"/>
        <v>8.1463693344540555</v>
      </c>
      <c r="AA4" s="1" t="e">
        <f t="shared" si="1"/>
        <v>#DIV/0!</v>
      </c>
      <c r="AB4" s="1">
        <f t="shared" si="2"/>
        <v>26</v>
      </c>
    </row>
    <row r="5" spans="1:28">
      <c r="A5" s="1" t="s">
        <v>219</v>
      </c>
      <c r="B5" s="1">
        <f t="shared" ref="B5:X5" si="3">(B2-B4)</f>
        <v>0</v>
      </c>
      <c r="C5" s="1">
        <f t="shared" si="3"/>
        <v>0</v>
      </c>
      <c r="D5" s="1">
        <f t="shared" si="3"/>
        <v>-5</v>
      </c>
      <c r="E5" s="1">
        <f t="shared" si="3"/>
        <v>-17.5</v>
      </c>
      <c r="F5" s="1">
        <f t="shared" si="3"/>
        <v>-20.3</v>
      </c>
      <c r="G5" s="1">
        <f t="shared" si="3"/>
        <v>-42.8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9.7532900431939744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'C-inputs'!A20</f>
        <v>MIA</v>
      </c>
      <c r="C6" s="1">
        <v>1</v>
      </c>
      <c r="D6" s="1">
        <v>-2.5</v>
      </c>
      <c r="E6" s="1">
        <v>3.5</v>
      </c>
      <c r="F6" s="1">
        <v>3.5</v>
      </c>
      <c r="G6" s="1">
        <f>SUM(B6:F6)</f>
        <v>5.5</v>
      </c>
      <c r="H6" s="1">
        <f>'C-inputs'!G20</f>
        <v>2.5</v>
      </c>
      <c r="I6" s="1">
        <f>'C-inputs'!H20</f>
        <v>3.5</v>
      </c>
      <c r="J6" s="1" t="str">
        <f>'C-inputs'!I20</f>
        <v>@NYJ</v>
      </c>
      <c r="K6" s="1" t="str">
        <f>'C-inputs'!J20</f>
        <v>NO</v>
      </c>
      <c r="L6" s="1" t="str">
        <f>'C-inputs'!K20</f>
        <v>TEN</v>
      </c>
      <c r="M6" s="1" t="str">
        <f>'C-inputs'!L20</f>
        <v>@ATL</v>
      </c>
      <c r="N6" s="1" t="str">
        <f>'C-inputs'!M20</f>
        <v>NYJ</v>
      </c>
      <c r="O6" s="1" t="str">
        <f>'C-inputs'!N20</f>
        <v>@BAL</v>
      </c>
      <c r="P6" s="1" t="str">
        <f>'C-inputs'!O20</f>
        <v>OAK</v>
      </c>
      <c r="Q6" s="1" t="str">
        <f>'C-inputs'!P20</f>
        <v>@CAR</v>
      </c>
      <c r="R6" s="1" t="str">
        <f>'C-inputs'!Q20</f>
        <v>BYE</v>
      </c>
      <c r="S6" s="1" t="str">
        <f>'C-inputs'!R20</f>
        <v>@NE</v>
      </c>
      <c r="T6" s="1" t="str">
        <f>'C-inputs'!S20</f>
        <v>DEN</v>
      </c>
      <c r="U6" s="1" t="str">
        <f>'C-inputs'!T20</f>
        <v>NE</v>
      </c>
      <c r="V6" s="1" t="str">
        <f>'C-inputs'!U20</f>
        <v>@BUF</v>
      </c>
      <c r="W6" s="1" t="str">
        <f>'C-inputs'!V20</f>
        <v>@KC</v>
      </c>
      <c r="X6" s="1" t="str">
        <f>'C-inputs'!W20</f>
        <v>BUF</v>
      </c>
      <c r="Y6" s="1">
        <f>COUNT(H6:X6)</f>
        <v>2</v>
      </c>
      <c r="Z6" s="1">
        <f t="shared" si="0"/>
        <v>2.8394541729001368</v>
      </c>
      <c r="AA6" s="1">
        <f t="shared" si="1"/>
        <v>0.70710678118654757</v>
      </c>
      <c r="AB6" s="1">
        <f t="shared" si="2"/>
        <v>6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0</v>
      </c>
      <c r="I7" s="1">
        <f t="shared" si="4"/>
        <v>2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122</v>
      </c>
      <c r="B8" s="1">
        <f>(B2-B3)+B6</f>
        <v>0</v>
      </c>
      <c r="C8" s="1">
        <f>(C2-C3)+C6</f>
        <v>1</v>
      </c>
      <c r="D8" s="1">
        <f>(D2-D3)+D6</f>
        <v>-2.5</v>
      </c>
      <c r="E8" s="1">
        <f>(E2-E3)+E6</f>
        <v>3.5</v>
      </c>
      <c r="F8" s="1">
        <f>(F2-F3)+F6</f>
        <v>3.5</v>
      </c>
      <c r="G8" s="1">
        <f>SUM(B8:F8)</f>
        <v>5.5</v>
      </c>
      <c r="H8" s="1">
        <f t="shared" ref="H8:X8" si="5">(H2-H3)+H6</f>
        <v>2.5</v>
      </c>
      <c r="I8" s="1">
        <f t="shared" si="5"/>
        <v>5.5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2.8394541729001368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133</v>
      </c>
      <c r="B9" s="1">
        <f>(B4+B6)-B3</f>
        <v>0</v>
      </c>
      <c r="C9" s="1">
        <f t="shared" ref="C9:X9" si="6">(C4+C6)-C3</f>
        <v>1</v>
      </c>
      <c r="D9" s="1">
        <f t="shared" si="6"/>
        <v>2.5</v>
      </c>
      <c r="E9" s="1">
        <f t="shared" si="6"/>
        <v>21</v>
      </c>
      <c r="F9" s="1">
        <f t="shared" si="6"/>
        <v>23.8</v>
      </c>
      <c r="G9" s="1">
        <f t="shared" si="6"/>
        <v>48.3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11.992601886162987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9.5</v>
      </c>
    </row>
    <row r="13" spans="1:28">
      <c r="A13" s="1" t="s">
        <v>104</v>
      </c>
      <c r="B13" s="1">
        <f>(AB3/Y3)</f>
        <v>8.5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13"/>
  <sheetViews>
    <sheetView workbookViewId="0">
      <pane xSplit="1" topLeftCell="B1" activePane="topRight" state="frozen"/>
      <selection pane="topRight" activeCell="A5" sqref="A5"/>
    </sheetView>
  </sheetViews>
  <sheetFormatPr defaultRowHeight="14.25"/>
  <cols>
    <col min="1" max="1" width="16.125" style="1" customWidth="1"/>
    <col min="2" max="25" width="8" style="1" customWidth="1"/>
    <col min="26" max="26" width="21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">
        <v>0</v>
      </c>
      <c r="B1" s="1" t="s">
        <v>143</v>
      </c>
      <c r="C1" s="1" t="s">
        <v>144</v>
      </c>
      <c r="D1" s="1" t="s">
        <v>145</v>
      </c>
      <c r="E1" s="1" t="s">
        <v>146</v>
      </c>
      <c r="F1" s="1" t="s">
        <v>147</v>
      </c>
      <c r="G1" s="1" t="s">
        <v>148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91</v>
      </c>
      <c r="AA1" s="1" t="s">
        <v>149</v>
      </c>
      <c r="AB1" s="1" t="s">
        <v>106</v>
      </c>
    </row>
    <row r="2" spans="1:28">
      <c r="A2" s="1" t="str">
        <f>Schedule!A58</f>
        <v>MIN</v>
      </c>
      <c r="B2" s="1">
        <f>Schedule!B58</f>
        <v>0</v>
      </c>
      <c r="C2" s="1">
        <f>Schedule!C58</f>
        <v>0</v>
      </c>
      <c r="D2" s="1">
        <f>Schedule!D58</f>
        <v>0</v>
      </c>
      <c r="E2" s="1">
        <f>Schedule!E58</f>
        <v>0</v>
      </c>
      <c r="F2" s="1">
        <f>Schedule!F58</f>
        <v>0</v>
      </c>
      <c r="G2" s="1">
        <f>SUM(B2:F2)</f>
        <v>0</v>
      </c>
      <c r="H2" s="1">
        <f>Schedule!G58</f>
        <v>29</v>
      </c>
      <c r="I2" s="1">
        <f>Schedule!H58</f>
        <v>9</v>
      </c>
      <c r="J2" s="1" t="str">
        <f>Schedule!I58</f>
        <v>TB</v>
      </c>
      <c r="K2" s="1" t="str">
        <f>Schedule!J58</f>
        <v>DET</v>
      </c>
      <c r="L2" s="1" t="str">
        <f>Schedule!K58</f>
        <v>@CHI</v>
      </c>
      <c r="M2" s="1" t="str">
        <f>Schedule!L58</f>
        <v>GB</v>
      </c>
      <c r="N2" s="1" t="str">
        <f>Schedule!M58</f>
        <v>BAL</v>
      </c>
      <c r="O2" s="1" t="str">
        <f>Schedule!N58</f>
        <v>@CLE</v>
      </c>
      <c r="P2" s="1" t="str">
        <f>Schedule!O58</f>
        <v>BYE</v>
      </c>
      <c r="Q2" s="1" t="str">
        <f>Schedule!P58</f>
        <v>@WSH</v>
      </c>
      <c r="R2" s="1" t="str">
        <f>Schedule!Q58</f>
        <v>LAR</v>
      </c>
      <c r="S2" s="1" t="str">
        <f>Schedule!R58</f>
        <v>@DET</v>
      </c>
      <c r="T2" s="1" t="str">
        <f>Schedule!S58</f>
        <v>@ATL</v>
      </c>
      <c r="U2" s="1" t="str">
        <f>Schedule!T58</f>
        <v>@CAR</v>
      </c>
      <c r="V2" s="1" t="str">
        <f>Schedule!U58</f>
        <v>CIN</v>
      </c>
      <c r="W2" s="1" t="str">
        <f>Schedule!V58</f>
        <v>@GB</v>
      </c>
      <c r="X2" s="1" t="str">
        <f>Schedule!W58</f>
        <v>CHI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14.142135623730951</v>
      </c>
      <c r="AB2" s="1">
        <f t="shared" ref="AB2:AB9" si="2">SUM(H2:X2)</f>
        <v>38</v>
      </c>
    </row>
    <row r="3" spans="1:28">
      <c r="A3" s="1" t="str">
        <f>Schedule!A20</f>
        <v>MIN</v>
      </c>
      <c r="B3" s="1">
        <f>Schedule!B20</f>
        <v>0</v>
      </c>
      <c r="C3" s="1">
        <f>Schedule!C20</f>
        <v>0</v>
      </c>
      <c r="D3" s="1">
        <f>Schedule!D20</f>
        <v>0</v>
      </c>
      <c r="E3" s="1">
        <f>Schedule!E20</f>
        <v>0</v>
      </c>
      <c r="F3" s="1">
        <f>Schedule!F20</f>
        <v>0</v>
      </c>
      <c r="G3" s="1">
        <f>SUM(B3:F3)</f>
        <v>0</v>
      </c>
      <c r="H3" s="1">
        <f>Schedule!G20</f>
        <v>19</v>
      </c>
      <c r="I3" s="1">
        <f>Schedule!H20</f>
        <v>26</v>
      </c>
      <c r="J3" s="1" t="str">
        <f>Schedule!I20</f>
        <v>TB</v>
      </c>
      <c r="K3" s="1" t="str">
        <f>Schedule!J20</f>
        <v>DET</v>
      </c>
      <c r="L3" s="1" t="str">
        <f>Schedule!K20</f>
        <v>@CHI</v>
      </c>
      <c r="M3" s="1" t="str">
        <f>Schedule!L20</f>
        <v>GB</v>
      </c>
      <c r="N3" s="1" t="str">
        <f>Schedule!M20</f>
        <v>BAL</v>
      </c>
      <c r="O3" s="1" t="str">
        <f>Schedule!N20</f>
        <v>@CLE</v>
      </c>
      <c r="P3" s="1" t="str">
        <f>Schedule!O20</f>
        <v>BYE</v>
      </c>
      <c r="Q3" s="1" t="str">
        <f>Schedule!P20</f>
        <v>@WSH</v>
      </c>
      <c r="R3" s="1" t="str">
        <f>Schedule!Q20</f>
        <v>LAR</v>
      </c>
      <c r="S3" s="1" t="str">
        <f>Schedule!R20</f>
        <v>@DET</v>
      </c>
      <c r="T3" s="1" t="str">
        <f>Schedule!S20</f>
        <v>@ATL</v>
      </c>
      <c r="U3" s="1" t="str">
        <f>Schedule!T20</f>
        <v>@CAR</v>
      </c>
      <c r="V3" s="1" t="str">
        <f>Schedule!U20</f>
        <v>CIN</v>
      </c>
      <c r="W3" s="1" t="str">
        <f>Schedule!V20</f>
        <v>@GB</v>
      </c>
      <c r="X3" s="1" t="str">
        <f>Schedule!W20</f>
        <v>CHI</v>
      </c>
      <c r="Y3" s="1">
        <f>COUNT(H3:X3)</f>
        <v>2</v>
      </c>
      <c r="Z3" s="1">
        <f t="shared" si="0"/>
        <v>0</v>
      </c>
      <c r="AA3" s="1">
        <f t="shared" si="1"/>
        <v>4.9497474683058327</v>
      </c>
      <c r="AB3" s="1">
        <f t="shared" si="2"/>
        <v>45</v>
      </c>
    </row>
    <row r="4" spans="1:28">
      <c r="A4" s="1" t="str">
        <f>'C-inputs'!A57</f>
        <v>MIN</v>
      </c>
      <c r="D4" s="1">
        <v>17</v>
      </c>
      <c r="E4" s="1">
        <v>20</v>
      </c>
      <c r="G4" s="1">
        <f>SUM(B4:F4)</f>
        <v>37</v>
      </c>
      <c r="H4" s="1" t="str">
        <f>'C-inputs'!G57</f>
        <v>NO</v>
      </c>
      <c r="I4" s="1" t="str">
        <f>'C-inputs'!H57</f>
        <v>@PIT</v>
      </c>
      <c r="J4" s="1">
        <f>'C-inputs'!I57</f>
        <v>13</v>
      </c>
      <c r="K4" s="1" t="str">
        <f>'C-inputs'!J57</f>
        <v>DET</v>
      </c>
      <c r="L4" s="1" t="str">
        <f>'C-inputs'!K57</f>
        <v>@CHI</v>
      </c>
      <c r="M4" s="1" t="str">
        <f>'C-inputs'!L57</f>
        <v>GB</v>
      </c>
      <c r="N4" s="1" t="str">
        <f>'C-inputs'!M57</f>
        <v>BAL</v>
      </c>
      <c r="O4" s="1" t="str">
        <f>'C-inputs'!N57</f>
        <v>@CLE</v>
      </c>
      <c r="P4" s="1" t="str">
        <f>'C-inputs'!O57</f>
        <v>BYE</v>
      </c>
      <c r="Q4" s="1" t="str">
        <f>'C-inputs'!P57</f>
        <v>@WSH</v>
      </c>
      <c r="R4" s="1" t="str">
        <f>'C-inputs'!Q57</f>
        <v>LAR</v>
      </c>
      <c r="S4" s="1" t="str">
        <f>'C-inputs'!R57</f>
        <v>@DET</v>
      </c>
      <c r="T4" s="1" t="str">
        <f>'C-inputs'!S57</f>
        <v>@ATL</v>
      </c>
      <c r="U4" s="1" t="str">
        <f>'C-inputs'!T57</f>
        <v>@CAR</v>
      </c>
      <c r="V4" s="1" t="str">
        <f>'C-inputs'!U57</f>
        <v>CIN</v>
      </c>
      <c r="W4" s="1" t="str">
        <f>'C-inputs'!V57</f>
        <v>@GB</v>
      </c>
      <c r="X4" s="1" t="str">
        <f>'C-inputs'!W57</f>
        <v>CHI</v>
      </c>
      <c r="Y4" s="1">
        <f>COUNT(H4:X4)</f>
        <v>1</v>
      </c>
      <c r="Z4" s="1">
        <f t="shared" si="0"/>
        <v>2.1213203435596424</v>
      </c>
      <c r="AA4" s="1" t="e">
        <f t="shared" si="1"/>
        <v>#DIV/0!</v>
      </c>
      <c r="AB4" s="1">
        <f t="shared" si="2"/>
        <v>13</v>
      </c>
    </row>
    <row r="5" spans="1:28">
      <c r="A5" s="1" t="s">
        <v>220</v>
      </c>
      <c r="B5" s="1">
        <f t="shared" ref="B5:X5" si="3">(B2-B4)</f>
        <v>0</v>
      </c>
      <c r="C5" s="1">
        <f t="shared" si="3"/>
        <v>0</v>
      </c>
      <c r="D5" s="1">
        <f t="shared" si="3"/>
        <v>-17</v>
      </c>
      <c r="E5" s="1">
        <f t="shared" si="3"/>
        <v>-20</v>
      </c>
      <c r="F5" s="1">
        <f t="shared" si="3"/>
        <v>0</v>
      </c>
      <c r="G5" s="1">
        <f t="shared" si="3"/>
        <v>-37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10.750968948580091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'C-inputs'!A21</f>
        <v>MIN</v>
      </c>
      <c r="C6" s="1">
        <v>-15</v>
      </c>
      <c r="D6" s="1">
        <v>3.5</v>
      </c>
      <c r="E6" s="1">
        <v>-4.5</v>
      </c>
      <c r="F6" s="1">
        <v>-3.5</v>
      </c>
      <c r="G6" s="1">
        <f>SUM(B6:F6)</f>
        <v>-19.5</v>
      </c>
      <c r="H6" s="1">
        <f>'C-inputs'!G21</f>
        <v>-3.5</v>
      </c>
      <c r="I6" s="1">
        <f>'C-inputs'!H21</f>
        <v>8.5</v>
      </c>
      <c r="J6" s="1" t="str">
        <f>'C-inputs'!I21</f>
        <v>TB</v>
      </c>
      <c r="K6" s="1" t="str">
        <f>'C-inputs'!J21</f>
        <v>DET</v>
      </c>
      <c r="L6" s="1" t="str">
        <f>'C-inputs'!K21</f>
        <v>@CHI</v>
      </c>
      <c r="M6" s="1" t="str">
        <f>'C-inputs'!L21</f>
        <v>GB</v>
      </c>
      <c r="N6" s="1" t="str">
        <f>'C-inputs'!M21</f>
        <v>BAL</v>
      </c>
      <c r="O6" s="1" t="str">
        <f>'C-inputs'!N21</f>
        <v>@CLE</v>
      </c>
      <c r="P6" s="1" t="str">
        <f>'C-inputs'!O21</f>
        <v>BYE</v>
      </c>
      <c r="Q6" s="1" t="str">
        <f>'C-inputs'!P21</f>
        <v>@WSH</v>
      </c>
      <c r="R6" s="1" t="str">
        <f>'C-inputs'!Q21</f>
        <v>LAR</v>
      </c>
      <c r="S6" s="1" t="str">
        <f>'C-inputs'!R21</f>
        <v>@DET</v>
      </c>
      <c r="T6" s="1" t="str">
        <f>'C-inputs'!S21</f>
        <v>@ATL</v>
      </c>
      <c r="U6" s="1" t="str">
        <f>'C-inputs'!T21</f>
        <v>@CAR</v>
      </c>
      <c r="V6" s="1" t="str">
        <f>'C-inputs'!U21</f>
        <v>CIN</v>
      </c>
      <c r="W6" s="1" t="str">
        <f>'C-inputs'!V21</f>
        <v>@GB</v>
      </c>
      <c r="X6" s="1" t="str">
        <f>'C-inputs'!W21</f>
        <v>CHI</v>
      </c>
      <c r="Y6" s="1">
        <f>COUNT(H6:X6)</f>
        <v>2</v>
      </c>
      <c r="Z6" s="1">
        <f t="shared" si="0"/>
        <v>7.6308038021342588</v>
      </c>
      <c r="AA6" s="1">
        <f t="shared" si="1"/>
        <v>8.4852813742385695</v>
      </c>
      <c r="AB6" s="1">
        <f t="shared" si="2"/>
        <v>5</v>
      </c>
    </row>
    <row r="7" spans="1:28">
      <c r="A7" s="1" t="s">
        <v>109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>
        <f t="shared" si="4"/>
        <v>10</v>
      </c>
      <c r="I7" s="1">
        <f t="shared" si="4"/>
        <v>-17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 t="shared" ref="B8:X8" si="5">(B2-B3)+B6</f>
        <v>0</v>
      </c>
      <c r="C8" s="1">
        <f t="shared" si="5"/>
        <v>-15</v>
      </c>
      <c r="D8" s="1">
        <f t="shared" si="5"/>
        <v>3.5</v>
      </c>
      <c r="E8" s="1">
        <f t="shared" si="5"/>
        <v>-4.5</v>
      </c>
      <c r="F8" s="1">
        <f t="shared" si="5"/>
        <v>-3.5</v>
      </c>
      <c r="G8" s="1">
        <f t="shared" si="5"/>
        <v>-19.5</v>
      </c>
      <c r="H8" s="1">
        <f t="shared" si="5"/>
        <v>6.5</v>
      </c>
      <c r="I8" s="1">
        <f t="shared" si="5"/>
        <v>-8.5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7.6308038021342588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126</v>
      </c>
      <c r="B9" s="1">
        <f>(B4+B6-B3)</f>
        <v>0</v>
      </c>
      <c r="C9" s="1">
        <f>(C4+C6-C3)</f>
        <v>-15</v>
      </c>
      <c r="D9" s="1">
        <f>(D4+D6-D3)</f>
        <v>20.5</v>
      </c>
      <c r="E9" s="1">
        <f>(E4+E6-E3)</f>
        <v>15.5</v>
      </c>
      <c r="F9" s="1">
        <f>(F4+F6-F3)</f>
        <v>-3.5</v>
      </c>
      <c r="G9" s="1">
        <f>SUM(B9:F9)</f>
        <v>17.5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16.544762514665077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19</v>
      </c>
      <c r="C12" s="1">
        <f>(AB2/Y2)</f>
        <v>19</v>
      </c>
    </row>
    <row r="13" spans="1:28">
      <c r="A13" s="1" t="s">
        <v>150</v>
      </c>
      <c r="C13" s="1">
        <f>(AB3/Y3)</f>
        <v>22.5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7.375" style="1" customWidth="1"/>
    <col min="2" max="2" width="10.125" style="1" customWidth="1"/>
    <col min="3" max="25" width="8" style="1" customWidth="1"/>
    <col min="26" max="27" width="21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91</v>
      </c>
      <c r="AA1" s="1" t="s">
        <v>136</v>
      </c>
      <c r="AB1" s="1" t="s">
        <v>106</v>
      </c>
    </row>
    <row r="2" spans="1:28">
      <c r="A2" s="1" t="str">
        <f>Schedule!A59</f>
        <v>NE</v>
      </c>
      <c r="B2" s="1">
        <f>Schedule!B59</f>
        <v>0</v>
      </c>
      <c r="C2" s="1">
        <f>Schedule!C59</f>
        <v>0</v>
      </c>
      <c r="D2" s="1">
        <f>Schedule!D59</f>
        <v>0</v>
      </c>
      <c r="E2" s="1">
        <f>Schedule!E59</f>
        <v>0</v>
      </c>
      <c r="F2" s="1">
        <f>Schedule!F59</f>
        <v>0</v>
      </c>
      <c r="G2" s="1">
        <f>SUM(B2:F2)</f>
        <v>0</v>
      </c>
      <c r="H2" s="1">
        <f>Schedule!G59</f>
        <v>27</v>
      </c>
      <c r="I2" s="1">
        <f>Schedule!H59</f>
        <v>36</v>
      </c>
      <c r="J2" s="1" t="str">
        <f>Schedule!I59</f>
        <v>HOU</v>
      </c>
      <c r="K2" s="1" t="str">
        <f>Schedule!J59</f>
        <v>CAR</v>
      </c>
      <c r="L2" s="1" t="str">
        <f>Schedule!K59</f>
        <v>@TB</v>
      </c>
      <c r="M2" s="1" t="str">
        <f>Schedule!L59</f>
        <v>@NYJ</v>
      </c>
      <c r="N2" s="1" t="str">
        <f>Schedule!M59</f>
        <v>ATL</v>
      </c>
      <c r="O2" s="1" t="str">
        <f>Schedule!N59</f>
        <v>LAC</v>
      </c>
      <c r="P2" s="1" t="str">
        <f>Schedule!O59</f>
        <v>BYE</v>
      </c>
      <c r="Q2" s="1" t="str">
        <f>Schedule!P59</f>
        <v>@DEN</v>
      </c>
      <c r="R2" s="1" t="str">
        <f>Schedule!Q59</f>
        <v>@OAK</v>
      </c>
      <c r="S2" s="1" t="str">
        <f>Schedule!R59</f>
        <v>MIA</v>
      </c>
      <c r="T2" s="1" t="str">
        <f>Schedule!S59</f>
        <v>@BUF</v>
      </c>
      <c r="U2" s="1" t="str">
        <f>Schedule!T59</f>
        <v>@MIA</v>
      </c>
      <c r="V2" s="1" t="str">
        <f>Schedule!U59</f>
        <v>@PIT</v>
      </c>
      <c r="W2" s="1" t="str">
        <f>Schedule!V59</f>
        <v>BUF</v>
      </c>
      <c r="X2" s="1" t="str">
        <f>Schedule!W59</f>
        <v>NYJ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6.3639610306789276</v>
      </c>
      <c r="AB2" s="1">
        <f t="shared" ref="AB2:AB9" si="2">SUM(H2:X2)</f>
        <v>63</v>
      </c>
    </row>
    <row r="3" spans="1:28">
      <c r="A3" s="1" t="str">
        <f>Schedule!A21</f>
        <v>NE</v>
      </c>
      <c r="B3" s="1">
        <f>Schedule!B21</f>
        <v>0</v>
      </c>
      <c r="C3" s="1">
        <f>Schedule!C21</f>
        <v>0</v>
      </c>
      <c r="D3" s="1">
        <f>Schedule!D21</f>
        <v>0</v>
      </c>
      <c r="E3" s="1">
        <f>Schedule!E21</f>
        <v>0</v>
      </c>
      <c r="F3" s="1">
        <f>Schedule!F21</f>
        <v>0</v>
      </c>
      <c r="G3" s="1">
        <f>SUM(B3:F3)</f>
        <v>0</v>
      </c>
      <c r="H3" s="1">
        <f>Schedule!G21</f>
        <v>42</v>
      </c>
      <c r="I3" s="1">
        <f>Schedule!H21</f>
        <v>20</v>
      </c>
      <c r="J3" s="1" t="str">
        <f>Schedule!I21</f>
        <v>HOU</v>
      </c>
      <c r="K3" s="1" t="str">
        <f>Schedule!J21</f>
        <v>CAR</v>
      </c>
      <c r="L3" s="1" t="str">
        <f>Schedule!K21</f>
        <v>@TB</v>
      </c>
      <c r="M3" s="1" t="str">
        <f>Schedule!L21</f>
        <v>@NYJ</v>
      </c>
      <c r="N3" s="1" t="str">
        <f>Schedule!M21</f>
        <v>ATL</v>
      </c>
      <c r="O3" s="1" t="str">
        <f>Schedule!N21</f>
        <v>LAC</v>
      </c>
      <c r="P3" s="1" t="str">
        <f>Schedule!O21</f>
        <v>BYE</v>
      </c>
      <c r="Q3" s="1" t="str">
        <f>Schedule!P21</f>
        <v>@DEN</v>
      </c>
      <c r="R3" s="1" t="str">
        <f>Schedule!Q21</f>
        <v>@OAK</v>
      </c>
      <c r="S3" s="1" t="str">
        <f>Schedule!R21</f>
        <v>MIA</v>
      </c>
      <c r="T3" s="1" t="str">
        <f>Schedule!S21</f>
        <v>@BUF</v>
      </c>
      <c r="U3" s="1" t="str">
        <f>Schedule!T21</f>
        <v>@MIA</v>
      </c>
      <c r="V3" s="1" t="str">
        <f>Schedule!U21</f>
        <v>@PIT</v>
      </c>
      <c r="W3" s="1" t="str">
        <f>Schedule!V21</f>
        <v>BUF</v>
      </c>
      <c r="X3" s="1" t="str">
        <f>Schedule!W21</f>
        <v>NYJ</v>
      </c>
      <c r="Y3" s="1">
        <f>COUNT(H3:X3)</f>
        <v>2</v>
      </c>
      <c r="Z3" s="1">
        <f t="shared" si="0"/>
        <v>0</v>
      </c>
      <c r="AA3" s="1">
        <f t="shared" si="1"/>
        <v>15.556349186104045</v>
      </c>
      <c r="AB3" s="1">
        <f t="shared" si="2"/>
        <v>62</v>
      </c>
    </row>
    <row r="4" spans="1:28">
      <c r="A4" s="1" t="str">
        <f>'C-inputs'!A58</f>
        <v>NE</v>
      </c>
      <c r="B4" s="1">
        <f>'C-inputs'!B58</f>
        <v>0</v>
      </c>
      <c r="C4" s="1">
        <f>'C-inputs'!C58</f>
        <v>0</v>
      </c>
      <c r="D4" s="1">
        <f>'C-inputs'!D58</f>
        <v>0</v>
      </c>
      <c r="E4" s="1">
        <f>'C-inputs'!E58</f>
        <v>0</v>
      </c>
      <c r="F4" s="1">
        <f>'C-inputs'!F58</f>
        <v>0</v>
      </c>
      <c r="G4" s="1">
        <f>SUM(B4:F4)</f>
        <v>0</v>
      </c>
      <c r="H4" s="1" t="str">
        <f>'C-inputs'!G58</f>
        <v>KC</v>
      </c>
      <c r="I4" s="1" t="str">
        <f>'C-inputs'!H58</f>
        <v>@NO</v>
      </c>
      <c r="J4" s="1">
        <f>'C-inputs'!I58</f>
        <v>25.2</v>
      </c>
      <c r="K4" s="1" t="str">
        <f>'C-inputs'!J58</f>
        <v>CAR</v>
      </c>
      <c r="L4" s="1" t="str">
        <f>'C-inputs'!K58</f>
        <v>@TB</v>
      </c>
      <c r="M4" s="1" t="str">
        <f>'C-inputs'!L58</f>
        <v>@NYJ</v>
      </c>
      <c r="N4" s="1" t="str">
        <f>'C-inputs'!M58</f>
        <v>ATL</v>
      </c>
      <c r="O4" s="1" t="str">
        <f>'C-inputs'!N58</f>
        <v>LAC</v>
      </c>
      <c r="P4" s="1" t="str">
        <f>'C-inputs'!O58</f>
        <v>BYE</v>
      </c>
      <c r="Q4" s="1" t="str">
        <f>'C-inputs'!P58</f>
        <v>@DEN</v>
      </c>
      <c r="R4" s="1" t="str">
        <f>'C-inputs'!Q58</f>
        <v>@OAK</v>
      </c>
      <c r="S4" s="1" t="str">
        <f>'C-inputs'!R58</f>
        <v>MIA</v>
      </c>
      <c r="T4" s="1" t="str">
        <f>'C-inputs'!S58</f>
        <v>@BUF</v>
      </c>
      <c r="U4" s="1" t="str">
        <f>'C-inputs'!T58</f>
        <v>@MIA</v>
      </c>
      <c r="V4" s="1" t="str">
        <f>'C-inputs'!U58</f>
        <v>@PIT</v>
      </c>
      <c r="W4" s="1" t="str">
        <f>'C-inputs'!V58</f>
        <v>BUF</v>
      </c>
      <c r="X4" s="1" t="str">
        <f>'C-inputs'!W58</f>
        <v>NYJ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25.2</v>
      </c>
    </row>
    <row r="5" spans="1:28">
      <c r="A5" s="1" t="s">
        <v>221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'C-inputs'!A22</f>
        <v>NE</v>
      </c>
      <c r="C6" s="1">
        <v>-3.5</v>
      </c>
      <c r="D6" s="1">
        <v>1.5</v>
      </c>
      <c r="E6" s="1">
        <v>-1.5</v>
      </c>
      <c r="F6" s="1">
        <v>-3</v>
      </c>
      <c r="G6" s="1">
        <f>SUM(B6:F6)</f>
        <v>-6.5</v>
      </c>
      <c r="H6" s="1">
        <f>'C-inputs'!G22</f>
        <v>-9</v>
      </c>
      <c r="I6" s="1">
        <f>'C-inputs'!H22</f>
        <v>-6</v>
      </c>
      <c r="J6" s="1" t="str">
        <f>'C-inputs'!I22</f>
        <v>HOU</v>
      </c>
      <c r="K6" s="1" t="str">
        <f>'C-inputs'!J22</f>
        <v>CAR</v>
      </c>
      <c r="L6" s="1" t="str">
        <f>'C-inputs'!K22</f>
        <v>@TB</v>
      </c>
      <c r="M6" s="1" t="str">
        <f>'C-inputs'!L22</f>
        <v>@NYJ</v>
      </c>
      <c r="N6" s="1" t="str">
        <f>'C-inputs'!M22</f>
        <v>ATL</v>
      </c>
      <c r="O6" s="1" t="str">
        <f>'C-inputs'!N22</f>
        <v>LAC</v>
      </c>
      <c r="P6" s="1" t="str">
        <f>'C-inputs'!O22</f>
        <v>BYE</v>
      </c>
      <c r="Q6" s="1" t="str">
        <f>'C-inputs'!P22</f>
        <v>@DEN</v>
      </c>
      <c r="R6" s="1" t="str">
        <f>'C-inputs'!Q22</f>
        <v>@OAK</v>
      </c>
      <c r="S6" s="1" t="str">
        <f>'C-inputs'!R22</f>
        <v>MIA</v>
      </c>
      <c r="T6" s="1" t="str">
        <f>'C-inputs'!S22</f>
        <v>@BUF</v>
      </c>
      <c r="U6" s="1" t="str">
        <f>'C-inputs'!T22</f>
        <v>@MIA</v>
      </c>
      <c r="V6" s="1" t="str">
        <f>'C-inputs'!U22</f>
        <v>@PIT</v>
      </c>
      <c r="W6" s="1" t="str">
        <f>'C-inputs'!V22</f>
        <v>BUF</v>
      </c>
      <c r="X6" s="1" t="str">
        <f>'C-inputs'!W22</f>
        <v>NYJ</v>
      </c>
      <c r="Y6" s="1">
        <f>COUNT(H6:X6)</f>
        <v>2</v>
      </c>
      <c r="Z6" s="1">
        <f t="shared" si="0"/>
        <v>2.25</v>
      </c>
      <c r="AA6" s="1">
        <f t="shared" si="1"/>
        <v>2.1213203435596424</v>
      </c>
      <c r="AB6" s="1">
        <f t="shared" si="2"/>
        <v>-15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-15</v>
      </c>
      <c r="I7" s="1">
        <f t="shared" si="4"/>
        <v>16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95</v>
      </c>
      <c r="B8" s="1">
        <f>(B2-B3)+B6</f>
        <v>0</v>
      </c>
      <c r="C8" s="1">
        <f>(C2-C3)+C6</f>
        <v>-3.5</v>
      </c>
      <c r="D8" s="1">
        <f>(D2-D3)+D6</f>
        <v>1.5</v>
      </c>
      <c r="E8" s="1">
        <f>(E2-E3)+E6</f>
        <v>-1.5</v>
      </c>
      <c r="F8" s="1">
        <f>(F2-F3)+F6</f>
        <v>-3</v>
      </c>
      <c r="G8" s="1">
        <f>SUM(B8:F8)</f>
        <v>-6.5</v>
      </c>
      <c r="H8" s="1">
        <f t="shared" ref="H8:X8" si="5">(H2-H3)+H6</f>
        <v>-24</v>
      </c>
      <c r="I8" s="1">
        <f t="shared" si="5"/>
        <v>10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2.25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137</v>
      </c>
      <c r="B9" s="1">
        <f>(B4+B6)-B3</f>
        <v>0</v>
      </c>
      <c r="C9" s="1">
        <f t="shared" ref="C9:X9" si="6">(C4+C6)-C3</f>
        <v>-3.5</v>
      </c>
      <c r="D9" s="1">
        <f t="shared" si="6"/>
        <v>1.5</v>
      </c>
      <c r="E9" s="1">
        <f t="shared" si="6"/>
        <v>-1.5</v>
      </c>
      <c r="F9" s="1">
        <f t="shared" si="6"/>
        <v>-3</v>
      </c>
      <c r="G9" s="1">
        <f t="shared" si="6"/>
        <v>-6.5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2.25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31.5</v>
      </c>
    </row>
    <row r="13" spans="1:28">
      <c r="A13" s="1" t="s">
        <v>104</v>
      </c>
      <c r="B13" s="1">
        <f>(AB3/Y3)</f>
        <v>31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6.375" style="1" customWidth="1"/>
    <col min="2" max="25" width="8" style="1" customWidth="1"/>
    <col min="26" max="26" width="21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99</v>
      </c>
      <c r="AA1" s="1" t="s">
        <v>92</v>
      </c>
      <c r="AB1" s="1" t="s">
        <v>106</v>
      </c>
    </row>
    <row r="2" spans="1:28">
      <c r="A2" s="1" t="str">
        <f>Schedule!A60</f>
        <v>NO</v>
      </c>
      <c r="B2" s="1">
        <f>Schedule!B60</f>
        <v>0</v>
      </c>
      <c r="C2" s="1">
        <f>Schedule!C60</f>
        <v>0</v>
      </c>
      <c r="D2" s="1">
        <f>Schedule!D60</f>
        <v>0</v>
      </c>
      <c r="E2" s="1">
        <f>Schedule!E60</f>
        <v>0</v>
      </c>
      <c r="F2" s="1">
        <f>Schedule!F60</f>
        <v>0</v>
      </c>
      <c r="G2" s="1">
        <f>SUM(B2:F2)</f>
        <v>0</v>
      </c>
      <c r="H2" s="1">
        <f>Schedule!G60</f>
        <v>19</v>
      </c>
      <c r="I2" s="1">
        <f>Schedule!H60</f>
        <v>20</v>
      </c>
      <c r="J2" s="1" t="str">
        <f>Schedule!I60</f>
        <v>@CAR</v>
      </c>
      <c r="K2" s="1" t="str">
        <f>Schedule!J60</f>
        <v>@MIA</v>
      </c>
      <c r="L2" s="1" t="str">
        <f>Schedule!K60</f>
        <v>BYE</v>
      </c>
      <c r="M2" s="1" t="str">
        <f>Schedule!L60</f>
        <v>DET</v>
      </c>
      <c r="N2" s="1" t="str">
        <f>Schedule!M60</f>
        <v>@GB</v>
      </c>
      <c r="O2" s="1" t="str">
        <f>Schedule!N60</f>
        <v>CHI</v>
      </c>
      <c r="P2" s="1" t="str">
        <f>Schedule!O60</f>
        <v>TB</v>
      </c>
      <c r="Q2" s="1" t="str">
        <f>Schedule!P60</f>
        <v>@BUF</v>
      </c>
      <c r="R2" s="1" t="str">
        <f>Schedule!Q60</f>
        <v>WSH</v>
      </c>
      <c r="S2" s="1" t="str">
        <f>Schedule!R60</f>
        <v>@LAR</v>
      </c>
      <c r="T2" s="1" t="str">
        <f>Schedule!S60</f>
        <v>CAR</v>
      </c>
      <c r="U2" s="1" t="str">
        <f>Schedule!T60</f>
        <v>@ATL</v>
      </c>
      <c r="V2" s="1" t="str">
        <f>Schedule!U60</f>
        <v>NYJ</v>
      </c>
      <c r="W2" s="1" t="str">
        <f>Schedule!V60</f>
        <v>ATL</v>
      </c>
      <c r="X2" s="1" t="str">
        <f>Schedule!W60</f>
        <v>@TB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0.70710678118654757</v>
      </c>
      <c r="AB2" s="1">
        <f t="shared" ref="AB2:AB9" si="2">SUM(H2:X2)</f>
        <v>39</v>
      </c>
    </row>
    <row r="3" spans="1:28">
      <c r="A3" s="1" t="str">
        <f>Schedule!A22</f>
        <v>NO</v>
      </c>
      <c r="B3" s="1">
        <f>Schedule!B22</f>
        <v>0</v>
      </c>
      <c r="C3" s="1">
        <f>Schedule!C22</f>
        <v>0</v>
      </c>
      <c r="D3" s="1">
        <f>Schedule!D22</f>
        <v>0</v>
      </c>
      <c r="E3" s="1">
        <f>Schedule!E22</f>
        <v>0</v>
      </c>
      <c r="F3" s="1">
        <f>Schedule!F22</f>
        <v>0</v>
      </c>
      <c r="G3" s="1">
        <f>SUM(B3:F3)</f>
        <v>0</v>
      </c>
      <c r="H3" s="1">
        <f>Schedule!G22</f>
        <v>29</v>
      </c>
      <c r="I3" s="1">
        <f>Schedule!H22</f>
        <v>36</v>
      </c>
      <c r="J3" s="1" t="str">
        <f>Schedule!I22</f>
        <v>@CAR</v>
      </c>
      <c r="K3" s="1" t="str">
        <f>Schedule!J22</f>
        <v>@MIA</v>
      </c>
      <c r="L3" s="1" t="str">
        <f>Schedule!K22</f>
        <v>BYE</v>
      </c>
      <c r="M3" s="1" t="str">
        <f>Schedule!L22</f>
        <v>DET</v>
      </c>
      <c r="N3" s="1" t="str">
        <f>Schedule!M22</f>
        <v>@GB</v>
      </c>
      <c r="O3" s="1" t="str">
        <f>Schedule!N22</f>
        <v>CHI</v>
      </c>
      <c r="P3" s="1" t="str">
        <f>Schedule!O22</f>
        <v>TB</v>
      </c>
      <c r="Q3" s="1" t="str">
        <f>Schedule!P22</f>
        <v>@BUF</v>
      </c>
      <c r="R3" s="1" t="str">
        <f>Schedule!Q22</f>
        <v>WSH</v>
      </c>
      <c r="S3" s="1" t="str">
        <f>Schedule!R22</f>
        <v>@LAR</v>
      </c>
      <c r="T3" s="1" t="str">
        <f>Schedule!S22</f>
        <v>CAR</v>
      </c>
      <c r="U3" s="1" t="str">
        <f>Schedule!T22</f>
        <v>@ATL</v>
      </c>
      <c r="V3" s="1" t="str">
        <f>Schedule!U22</f>
        <v>NYJ</v>
      </c>
      <c r="W3" s="1" t="str">
        <f>Schedule!V22</f>
        <v>ATL</v>
      </c>
      <c r="X3" s="1" t="str">
        <f>Schedule!W22</f>
        <v>@TB</v>
      </c>
      <c r="Y3" s="1">
        <f>COUNT(H3:X3)</f>
        <v>2</v>
      </c>
      <c r="Z3" s="1">
        <f t="shared" si="0"/>
        <v>0</v>
      </c>
      <c r="AA3" s="1">
        <f t="shared" si="1"/>
        <v>4.9497474683058327</v>
      </c>
      <c r="AB3" s="1">
        <f t="shared" si="2"/>
        <v>65</v>
      </c>
    </row>
    <row r="4" spans="1:28">
      <c r="A4" s="1" t="str">
        <f>'C-inputs'!A59</f>
        <v>NO</v>
      </c>
      <c r="B4" s="1">
        <f>'C-inputs'!B59</f>
        <v>0</v>
      </c>
      <c r="C4" s="1">
        <f>'C-inputs'!C59</f>
        <v>0</v>
      </c>
      <c r="D4" s="1">
        <f>'C-inputs'!D59</f>
        <v>0</v>
      </c>
      <c r="E4" s="1">
        <f>'C-inputs'!E59</f>
        <v>0</v>
      </c>
      <c r="F4" s="1">
        <f>'C-inputs'!F59</f>
        <v>0</v>
      </c>
      <c r="G4" s="1">
        <f>SUM(B4:F4)</f>
        <v>0</v>
      </c>
      <c r="H4" s="1" t="str">
        <f>'C-inputs'!G59</f>
        <v>@MIN</v>
      </c>
      <c r="I4" s="1" t="str">
        <f>'C-inputs'!H59</f>
        <v>NE</v>
      </c>
      <c r="J4" s="1">
        <f>'C-inputs'!I59</f>
        <v>11.2</v>
      </c>
      <c r="K4" s="1" t="str">
        <f>'C-inputs'!J59</f>
        <v>@MIA</v>
      </c>
      <c r="L4" s="1" t="str">
        <f>'C-inputs'!K59</f>
        <v>BYE</v>
      </c>
      <c r="M4" s="1" t="str">
        <f>'C-inputs'!L59</f>
        <v>DET</v>
      </c>
      <c r="N4" s="1" t="str">
        <f>'C-inputs'!M59</f>
        <v>@GB</v>
      </c>
      <c r="O4" s="1" t="str">
        <f>'C-inputs'!N59</f>
        <v>CHI</v>
      </c>
      <c r="P4" s="1" t="str">
        <f>'C-inputs'!O59</f>
        <v>TB</v>
      </c>
      <c r="Q4" s="1" t="str">
        <f>'C-inputs'!P59</f>
        <v>@BUF</v>
      </c>
      <c r="R4" s="1" t="str">
        <f>'C-inputs'!Q59</f>
        <v>WSH</v>
      </c>
      <c r="S4" s="1" t="str">
        <f>'C-inputs'!R59</f>
        <v>@LAR</v>
      </c>
      <c r="T4" s="1" t="str">
        <f>'C-inputs'!S59</f>
        <v>CAR</v>
      </c>
      <c r="U4" s="1" t="str">
        <f>'C-inputs'!T59</f>
        <v>@ATL</v>
      </c>
      <c r="V4" s="1" t="str">
        <f>'C-inputs'!U59</f>
        <v>NYJ</v>
      </c>
      <c r="W4" s="1" t="str">
        <f>'C-inputs'!V59</f>
        <v>ATL</v>
      </c>
      <c r="X4" s="1" t="str">
        <f>'C-inputs'!W59</f>
        <v>@TB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11.2</v>
      </c>
    </row>
    <row r="5" spans="1:28">
      <c r="A5" s="1" t="s">
        <v>222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'C-inputs'!A23</f>
        <v>NO</v>
      </c>
      <c r="C6" s="1">
        <v>3</v>
      </c>
      <c r="D6" s="1">
        <v>3</v>
      </c>
      <c r="E6" s="1">
        <v>-3</v>
      </c>
      <c r="G6" s="1">
        <f>SUM(B6:F6)</f>
        <v>3</v>
      </c>
      <c r="H6" s="1">
        <f>'C-inputs'!G23</f>
        <v>3.5</v>
      </c>
      <c r="I6" s="1">
        <f>'C-inputs'!H23</f>
        <v>6</v>
      </c>
      <c r="J6" s="1" t="str">
        <f>'C-inputs'!I23</f>
        <v>@CAR</v>
      </c>
      <c r="K6" s="1" t="str">
        <f>'C-inputs'!J23</f>
        <v>@MIA</v>
      </c>
      <c r="L6" s="1" t="str">
        <f>'C-inputs'!K23</f>
        <v>BYE</v>
      </c>
      <c r="M6" s="1" t="str">
        <f>'C-inputs'!L23</f>
        <v>DET</v>
      </c>
      <c r="N6" s="1" t="str">
        <f>'C-inputs'!M23</f>
        <v>@GB</v>
      </c>
      <c r="O6" s="1" t="str">
        <f>'C-inputs'!N23</f>
        <v>CHI</v>
      </c>
      <c r="P6" s="1" t="str">
        <f>'C-inputs'!O23</f>
        <v>TB</v>
      </c>
      <c r="Q6" s="1" t="str">
        <f>'C-inputs'!P23</f>
        <v>@BUF</v>
      </c>
      <c r="R6" s="1" t="str">
        <f>'C-inputs'!Q23</f>
        <v>WSH</v>
      </c>
      <c r="S6" s="1" t="str">
        <f>'C-inputs'!R23</f>
        <v>@LAR</v>
      </c>
      <c r="T6" s="1" t="str">
        <f>'C-inputs'!S23</f>
        <v>CAR</v>
      </c>
      <c r="U6" s="1" t="str">
        <f>'C-inputs'!T23</f>
        <v>@ATL</v>
      </c>
      <c r="V6" s="1" t="str">
        <f>'C-inputs'!U23</f>
        <v>NYJ</v>
      </c>
      <c r="W6" s="1" t="str">
        <f>'C-inputs'!V23</f>
        <v>ATL</v>
      </c>
      <c r="X6" s="1" t="str">
        <f>'C-inputs'!W23</f>
        <v>@TB</v>
      </c>
      <c r="Y6" s="1">
        <f>COUNT(H6:X6)</f>
        <v>2</v>
      </c>
      <c r="Z6" s="1">
        <f t="shared" si="0"/>
        <v>3.4641016151377544</v>
      </c>
      <c r="AA6" s="1">
        <f t="shared" si="1"/>
        <v>1.7677669529663689</v>
      </c>
      <c r="AB6" s="1">
        <f t="shared" si="2"/>
        <v>9.5</v>
      </c>
    </row>
    <row r="7" spans="1:28">
      <c r="A7" s="1" t="s">
        <v>109</v>
      </c>
      <c r="B7" s="1">
        <f>B2-B3</f>
        <v>0</v>
      </c>
      <c r="C7" s="1">
        <f t="shared" ref="C7:F7" si="4">C2-C3</f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>SUM(B7:F7)</f>
        <v>0</v>
      </c>
      <c r="H7" s="1">
        <f t="shared" ref="H7:X7" si="5">(H2-H3)</f>
        <v>-10</v>
      </c>
      <c r="I7" s="1">
        <f t="shared" si="5"/>
        <v>-16</v>
      </c>
      <c r="J7" s="1" t="e">
        <f t="shared" si="5"/>
        <v>#VALUE!</v>
      </c>
      <c r="K7" s="1" t="e">
        <f t="shared" si="5"/>
        <v>#VALUE!</v>
      </c>
      <c r="L7" s="1" t="e">
        <f t="shared" si="5"/>
        <v>#VALUE!</v>
      </c>
      <c r="M7" s="1" t="e">
        <f t="shared" si="5"/>
        <v>#VALUE!</v>
      </c>
      <c r="N7" s="1" t="e">
        <f t="shared" si="5"/>
        <v>#VALUE!</v>
      </c>
      <c r="O7" s="1" t="e">
        <f t="shared" si="5"/>
        <v>#VALUE!</v>
      </c>
      <c r="P7" s="1" t="e">
        <f t="shared" si="5"/>
        <v>#VALUE!</v>
      </c>
      <c r="Q7" s="1" t="e">
        <f t="shared" si="5"/>
        <v>#VALUE!</v>
      </c>
      <c r="R7" s="1" t="e">
        <f t="shared" si="5"/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122</v>
      </c>
      <c r="B8" s="1">
        <f>(B2-B3)+B6</f>
        <v>0</v>
      </c>
      <c r="C8" s="1">
        <f>(C2-C3)+C6</f>
        <v>3</v>
      </c>
      <c r="D8" s="1">
        <f>(D2-D3)+D6</f>
        <v>3</v>
      </c>
      <c r="E8" s="1">
        <f>(E2-E3)+E6</f>
        <v>-3</v>
      </c>
      <c r="F8" s="1">
        <f>(F2-F3)+F6</f>
        <v>0</v>
      </c>
      <c r="G8" s="1">
        <f>SUM(B8:F8)</f>
        <v>3</v>
      </c>
      <c r="H8" s="1">
        <f t="shared" ref="H8:X8" si="6">(H2-H3)+H6</f>
        <v>-6.5</v>
      </c>
      <c r="I8" s="1">
        <f t="shared" si="6"/>
        <v>-10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0"/>
        <v>2.8722813232690143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126</v>
      </c>
      <c r="B9" s="1">
        <f>(B4+B6)-B3</f>
        <v>0</v>
      </c>
      <c r="C9" s="1">
        <f t="shared" ref="C9:X9" si="7">(C4+C6)-C3</f>
        <v>3</v>
      </c>
      <c r="D9" s="1">
        <f t="shared" si="7"/>
        <v>3</v>
      </c>
      <c r="E9" s="1">
        <f t="shared" si="7"/>
        <v>-3</v>
      </c>
      <c r="F9" s="1">
        <f t="shared" si="7"/>
        <v>0</v>
      </c>
      <c r="G9" s="1">
        <f t="shared" si="7"/>
        <v>3</v>
      </c>
      <c r="H9" s="1" t="e">
        <f t="shared" si="7"/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 t="shared" si="0"/>
        <v>2.8722813232690143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128</v>
      </c>
      <c r="B12" s="1">
        <f>(AB2/Y2)</f>
        <v>19.5</v>
      </c>
    </row>
    <row r="13" spans="1:28">
      <c r="A13" s="1" t="s">
        <v>104</v>
      </c>
      <c r="B13" s="1">
        <f>(AB3/Y3)</f>
        <v>32.5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6.875" style="1" customWidth="1"/>
    <col min="2" max="25" width="8" style="1" customWidth="1"/>
    <col min="26" max="26" width="21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(league!A1)</f>
        <v>Team</v>
      </c>
      <c r="B1" s="1" t="str">
        <f>(league!B1)</f>
        <v>Hall of Fame</v>
      </c>
      <c r="C1" s="1" t="str">
        <f>(league!C1)</f>
        <v>pre-4</v>
      </c>
      <c r="D1" s="1" t="str">
        <f>(league!D1)</f>
        <v>pre-3</v>
      </c>
      <c r="E1" s="1" t="str">
        <f>(league!E1)</f>
        <v>pre-2</v>
      </c>
      <c r="F1" s="1" t="str">
        <f>(league!F1)</f>
        <v>pre-1</v>
      </c>
      <c r="G1" s="1" t="str">
        <f>(league!G1)</f>
        <v>Totals-pre-season</v>
      </c>
      <c r="H1" s="1" t="str">
        <f>(league!H1)</f>
        <v>Week -01</v>
      </c>
      <c r="I1" s="1" t="str">
        <f>(league!I1)</f>
        <v>Week - 02</v>
      </c>
      <c r="J1" s="1" t="str">
        <f>(league!J1)</f>
        <v>Week - 03</v>
      </c>
      <c r="K1" s="1" t="str">
        <f>(league!K1)</f>
        <v>Week -04</v>
      </c>
      <c r="L1" s="1" t="str">
        <f>(league!L1)</f>
        <v>Week -05</v>
      </c>
      <c r="M1" s="1" t="str">
        <f>(league!M1)</f>
        <v>Week - 06</v>
      </c>
      <c r="N1" s="1" t="str">
        <f>(league!N1)</f>
        <v>week -07</v>
      </c>
      <c r="O1" s="1" t="str">
        <f>(league!O1)</f>
        <v>week -0 8</v>
      </c>
      <c r="P1" s="1" t="str">
        <f>(league!P1)</f>
        <v>week -09</v>
      </c>
      <c r="Q1" s="1" t="str">
        <f>(league!Q1)</f>
        <v>week -10</v>
      </c>
      <c r="R1" s="1" t="str">
        <f>(league!R1)</f>
        <v>week -11</v>
      </c>
      <c r="S1" s="1" t="str">
        <f>(league!S1)</f>
        <v>week-12</v>
      </c>
      <c r="T1" s="1" t="str">
        <f>(league!T1)</f>
        <v>week -13</v>
      </c>
      <c r="U1" s="1" t="str">
        <f>(league!U1)</f>
        <v>week -14</v>
      </c>
      <c r="V1" s="1" t="str">
        <f>(league!V1)</f>
        <v>week -15</v>
      </c>
      <c r="W1" s="1" t="str">
        <f>(league!W1)</f>
        <v>week - 16</v>
      </c>
      <c r="X1" s="1" t="str">
        <f>(league!X1)</f>
        <v>week 17</v>
      </c>
      <c r="Y1" s="1" t="s">
        <v>29</v>
      </c>
      <c r="Z1" s="1" t="s">
        <v>91</v>
      </c>
      <c r="AA1" s="1" t="s">
        <v>113</v>
      </c>
      <c r="AB1" s="1" t="s">
        <v>106</v>
      </c>
    </row>
    <row r="2" spans="1:28">
      <c r="A2" s="1" t="str">
        <f>Schedule!A61</f>
        <v>NYG</v>
      </c>
      <c r="B2" s="1">
        <f>Schedule!B61</f>
        <v>0</v>
      </c>
      <c r="C2" s="1">
        <f>Schedule!C61</f>
        <v>0</v>
      </c>
      <c r="D2" s="1">
        <f>Schedule!D61</f>
        <v>0</v>
      </c>
      <c r="E2" s="1">
        <f>Schedule!E61</f>
        <v>0</v>
      </c>
      <c r="F2" s="1">
        <f>Schedule!F61</f>
        <v>0</v>
      </c>
      <c r="G2" s="1">
        <f>SUM(B2:F2)</f>
        <v>0</v>
      </c>
      <c r="H2" s="1">
        <f>Schedule!G61</f>
        <v>3</v>
      </c>
      <c r="I2" s="1">
        <f>Schedule!H61</f>
        <v>10</v>
      </c>
      <c r="J2" s="1" t="str">
        <f>Schedule!I61</f>
        <v>@PHI</v>
      </c>
      <c r="K2" s="1" t="str">
        <f>Schedule!J61</f>
        <v>@TB</v>
      </c>
      <c r="L2" s="1" t="str">
        <f>Schedule!K61</f>
        <v>LAC</v>
      </c>
      <c r="M2" s="1" t="str">
        <f>Schedule!L61</f>
        <v>@DEN</v>
      </c>
      <c r="N2" s="1" t="str">
        <f>Schedule!M61</f>
        <v>SEA</v>
      </c>
      <c r="O2" s="1" t="str">
        <f>Schedule!N61</f>
        <v>BYE</v>
      </c>
      <c r="P2" s="1" t="str">
        <f>Schedule!O61</f>
        <v>LAR</v>
      </c>
      <c r="Q2" s="1" t="str">
        <f>Schedule!P61</f>
        <v>@SF</v>
      </c>
      <c r="R2" s="1" t="str">
        <f>Schedule!Q61</f>
        <v>KC</v>
      </c>
      <c r="S2" s="1" t="str">
        <f>Schedule!R61</f>
        <v>@WSH</v>
      </c>
      <c r="T2" s="1" t="str">
        <f>Schedule!S61</f>
        <v>@OAK</v>
      </c>
      <c r="U2" s="1" t="str">
        <f>Schedule!T61</f>
        <v>DAL</v>
      </c>
      <c r="V2" s="1" t="str">
        <f>Schedule!U61</f>
        <v>PHI</v>
      </c>
      <c r="W2" s="1" t="str">
        <f>Schedule!V61</f>
        <v>@ARI</v>
      </c>
      <c r="X2" s="1" t="str">
        <f>Schedule!W61</f>
        <v>WSH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4.9497474683058327</v>
      </c>
      <c r="AB2" s="1">
        <f t="shared" ref="AB2:AB9" si="2">SUM(H2:X2)</f>
        <v>13</v>
      </c>
    </row>
    <row r="3" spans="1:28">
      <c r="A3" s="1" t="str">
        <f>Schedule!A23</f>
        <v>NYG</v>
      </c>
      <c r="B3" s="1">
        <f>Schedule!B23</f>
        <v>0</v>
      </c>
      <c r="C3" s="1">
        <f>Schedule!C23</f>
        <v>0</v>
      </c>
      <c r="D3" s="1">
        <f>Schedule!D23</f>
        <v>0</v>
      </c>
      <c r="E3" s="1">
        <f>Schedule!E23</f>
        <v>0</v>
      </c>
      <c r="F3" s="1">
        <f>Schedule!F23</f>
        <v>0</v>
      </c>
      <c r="G3" s="1">
        <f>SUM(B3:F3)</f>
        <v>0</v>
      </c>
      <c r="H3" s="1">
        <f>Schedule!G23</f>
        <v>19</v>
      </c>
      <c r="I3" s="1">
        <f>Schedule!H23</f>
        <v>24</v>
      </c>
      <c r="J3" s="1" t="str">
        <f>Schedule!I23</f>
        <v>@PHI</v>
      </c>
      <c r="K3" s="1" t="str">
        <f>Schedule!J23</f>
        <v>@TB</v>
      </c>
      <c r="L3" s="1" t="str">
        <f>Schedule!K23</f>
        <v>LAC</v>
      </c>
      <c r="M3" s="1" t="str">
        <f>Schedule!L23</f>
        <v>@DEN</v>
      </c>
      <c r="N3" s="1" t="str">
        <f>Schedule!M23</f>
        <v>SEA</v>
      </c>
      <c r="O3" s="1" t="str">
        <f>Schedule!N23</f>
        <v>BYE</v>
      </c>
      <c r="P3" s="1" t="str">
        <f>Schedule!O23</f>
        <v>LAR</v>
      </c>
      <c r="Q3" s="1" t="str">
        <f>Schedule!P23</f>
        <v>@SF</v>
      </c>
      <c r="R3" s="1" t="str">
        <f>Schedule!Q23</f>
        <v>KC</v>
      </c>
      <c r="S3" s="1" t="str">
        <f>Schedule!R23</f>
        <v>@WSH</v>
      </c>
      <c r="T3" s="1" t="str">
        <f>Schedule!S23</f>
        <v>@OAK</v>
      </c>
      <c r="U3" s="1" t="str">
        <f>Schedule!T23</f>
        <v>DAL</v>
      </c>
      <c r="V3" s="1" t="str">
        <f>Schedule!U23</f>
        <v>PHI</v>
      </c>
      <c r="W3" s="1" t="str">
        <f>Schedule!V23</f>
        <v>@ARI</v>
      </c>
      <c r="X3" s="1" t="str">
        <f>Schedule!W23</f>
        <v>WSH</v>
      </c>
      <c r="Y3" s="1">
        <f>COUNT(H3:X3)</f>
        <v>2</v>
      </c>
      <c r="Z3" s="1">
        <f t="shared" si="0"/>
        <v>0</v>
      </c>
      <c r="AA3" s="1">
        <f t="shared" si="1"/>
        <v>3.5355339059327378</v>
      </c>
      <c r="AB3" s="1">
        <f t="shared" si="2"/>
        <v>43</v>
      </c>
    </row>
    <row r="4" spans="1:28">
      <c r="A4" s="1" t="str">
        <f>'C-inputs'!A60</f>
        <v>NYG</v>
      </c>
      <c r="B4" s="1">
        <f>'C-inputs'!B60</f>
        <v>0</v>
      </c>
      <c r="C4" s="1">
        <f>'C-inputs'!C60</f>
        <v>0</v>
      </c>
      <c r="D4" s="1">
        <f>'C-inputs'!D60</f>
        <v>0</v>
      </c>
      <c r="E4" s="1">
        <f>'C-inputs'!E60</f>
        <v>0</v>
      </c>
      <c r="F4" s="1">
        <f>'C-inputs'!F60</f>
        <v>0</v>
      </c>
      <c r="G4" s="1">
        <f>SUM(B4:F4)</f>
        <v>0</v>
      </c>
      <c r="H4" s="1" t="str">
        <f>'C-inputs'!G60</f>
        <v>@DAL</v>
      </c>
      <c r="I4" s="1" t="str">
        <f>'C-inputs'!H60</f>
        <v>DET</v>
      </c>
      <c r="J4" s="1">
        <f>'C-inputs'!I60</f>
        <v>14.2</v>
      </c>
      <c r="K4" s="1" t="str">
        <f>'C-inputs'!J60</f>
        <v>@TB</v>
      </c>
      <c r="L4" s="1" t="str">
        <f>'C-inputs'!K60</f>
        <v>LAC</v>
      </c>
      <c r="M4" s="1" t="str">
        <f>'C-inputs'!L60</f>
        <v>@DEN</v>
      </c>
      <c r="N4" s="1" t="str">
        <f>'C-inputs'!M60</f>
        <v>SEA</v>
      </c>
      <c r="O4" s="1" t="str">
        <f>'C-inputs'!N60</f>
        <v>BYE</v>
      </c>
      <c r="P4" s="1" t="str">
        <f>'C-inputs'!O60</f>
        <v>LAR</v>
      </c>
      <c r="Q4" s="1" t="str">
        <f>'C-inputs'!P60</f>
        <v>@SF</v>
      </c>
      <c r="R4" s="1" t="str">
        <f>'C-inputs'!Q60</f>
        <v>KC</v>
      </c>
      <c r="S4" s="1" t="str">
        <f>'C-inputs'!R60</f>
        <v>@WSH</v>
      </c>
      <c r="T4" s="1" t="str">
        <f>'C-inputs'!S60</f>
        <v>@OAK</v>
      </c>
      <c r="U4" s="1" t="str">
        <f>'C-inputs'!T60</f>
        <v>DAL</v>
      </c>
      <c r="V4" s="1" t="str">
        <f>'C-inputs'!U60</f>
        <v>PHI</v>
      </c>
      <c r="W4" s="1" t="str">
        <f>'C-inputs'!V60</f>
        <v>@ARI</v>
      </c>
      <c r="X4" s="1" t="str">
        <f>'C-inputs'!W60</f>
        <v>WSH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14.2</v>
      </c>
    </row>
    <row r="5" spans="1:28">
      <c r="A5" s="1" t="s">
        <v>193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'C-inputs'!A24</f>
        <v>NYG</v>
      </c>
      <c r="B6" s="1">
        <f>'C-inputs'!B24</f>
        <v>0</v>
      </c>
      <c r="C6" s="1">
        <f>'C-inputs'!C24</f>
        <v>0</v>
      </c>
      <c r="D6" s="1">
        <f>'C-inputs'!D24</f>
        <v>0</v>
      </c>
      <c r="E6" s="1">
        <f>'C-inputs'!E24</f>
        <v>0</v>
      </c>
      <c r="F6" s="1">
        <f>'C-inputs'!F24</f>
        <v>0</v>
      </c>
      <c r="G6" s="1">
        <f>SUM(B6:F6)</f>
        <v>0</v>
      </c>
      <c r="H6" s="1">
        <f>'C-inputs'!G24</f>
        <v>4</v>
      </c>
      <c r="I6" s="1">
        <f>'C-inputs'!H24</f>
        <v>-3</v>
      </c>
      <c r="J6" s="1" t="str">
        <f>'C-inputs'!I24</f>
        <v>@PHI</v>
      </c>
      <c r="K6" s="1" t="str">
        <f>'C-inputs'!J24</f>
        <v>@TB</v>
      </c>
      <c r="L6" s="1" t="str">
        <f>'C-inputs'!K24</f>
        <v>LAC</v>
      </c>
      <c r="M6" s="1" t="str">
        <f>'C-inputs'!L24</f>
        <v>@DEN</v>
      </c>
      <c r="N6" s="1" t="str">
        <f>'C-inputs'!M24</f>
        <v>SEA</v>
      </c>
      <c r="O6" s="1" t="str">
        <f>'C-inputs'!N24</f>
        <v>BYE</v>
      </c>
      <c r="P6" s="1" t="str">
        <f>'C-inputs'!O24</f>
        <v>LAR</v>
      </c>
      <c r="Q6" s="1" t="str">
        <f>'C-inputs'!P24</f>
        <v>@SF</v>
      </c>
      <c r="R6" s="1" t="str">
        <f>'C-inputs'!Q24</f>
        <v>KC</v>
      </c>
      <c r="S6" s="1" t="str">
        <f>'C-inputs'!R24</f>
        <v>@WSH</v>
      </c>
      <c r="T6" s="1" t="str">
        <f>'C-inputs'!S24</f>
        <v>@OAK</v>
      </c>
      <c r="U6" s="1" t="str">
        <f>'C-inputs'!T24</f>
        <v>DAL</v>
      </c>
      <c r="V6" s="1" t="str">
        <f>'C-inputs'!U24</f>
        <v>PHI</v>
      </c>
      <c r="W6" s="1" t="str">
        <f>'C-inputs'!V24</f>
        <v>@ARI</v>
      </c>
      <c r="X6" s="1" t="str">
        <f>'C-inputs'!W24</f>
        <v>WSH</v>
      </c>
      <c r="Y6" s="1">
        <f>COUNT(H6:X6)</f>
        <v>2</v>
      </c>
      <c r="Z6" s="1">
        <f t="shared" si="0"/>
        <v>0</v>
      </c>
      <c r="AA6" s="1">
        <f t="shared" si="1"/>
        <v>4.9497474683058327</v>
      </c>
      <c r="AB6" s="1">
        <f t="shared" si="2"/>
        <v>1</v>
      </c>
    </row>
    <row r="7" spans="1:28">
      <c r="A7" s="1" t="s">
        <v>109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-16</v>
      </c>
      <c r="I7" s="1">
        <f t="shared" si="4"/>
        <v>-14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-12</v>
      </c>
      <c r="I8" s="1">
        <f t="shared" si="5"/>
        <v>-17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142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6.5</v>
      </c>
    </row>
    <row r="13" spans="1:28">
      <c r="A13" s="1" t="s">
        <v>104</v>
      </c>
      <c r="B13" s="1">
        <f>(AB3/Y3)</f>
        <v>21.5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:F6"/>
    </sheetView>
  </sheetViews>
  <sheetFormatPr defaultRowHeight="14.25"/>
  <cols>
    <col min="1" max="1" width="16.375" style="1" customWidth="1"/>
    <col min="2" max="25" width="8" style="1" customWidth="1"/>
    <col min="26" max="26" width="20.875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Schedule!A62</f>
        <v>NYJ</v>
      </c>
      <c r="B2" s="1">
        <f>Schedule!B62</f>
        <v>0</v>
      </c>
      <c r="C2" s="1">
        <f>Schedule!C62</f>
        <v>0</v>
      </c>
      <c r="D2" s="1">
        <f>Schedule!D62</f>
        <v>0</v>
      </c>
      <c r="E2" s="1">
        <f>Schedule!E62</f>
        <v>0</v>
      </c>
      <c r="F2" s="1">
        <f>Schedule!F62</f>
        <v>0</v>
      </c>
      <c r="G2" s="1">
        <f>SUM(B2:F2)</f>
        <v>0</v>
      </c>
      <c r="H2" s="1">
        <f>Schedule!G62</f>
        <v>12</v>
      </c>
      <c r="I2" s="1">
        <f>Schedule!H62</f>
        <v>20</v>
      </c>
      <c r="J2" s="1" t="str">
        <f>Schedule!I62</f>
        <v>MIA</v>
      </c>
      <c r="K2" s="1" t="str">
        <f>Schedule!J62</f>
        <v>JAX</v>
      </c>
      <c r="L2" s="1" t="str">
        <f>Schedule!K62</f>
        <v>@CLE</v>
      </c>
      <c r="M2" s="1" t="str">
        <f>Schedule!L62</f>
        <v>NE</v>
      </c>
      <c r="N2" s="1" t="str">
        <f>Schedule!M62</f>
        <v>@MIA</v>
      </c>
      <c r="O2" s="1" t="str">
        <f>Schedule!N62</f>
        <v>ATL</v>
      </c>
      <c r="P2" s="1" t="str">
        <f>Schedule!O62</f>
        <v>BUF</v>
      </c>
      <c r="Q2" s="1" t="str">
        <f>Schedule!P62</f>
        <v>@TB</v>
      </c>
      <c r="R2" s="1" t="str">
        <f>Schedule!Q62</f>
        <v>BYE</v>
      </c>
      <c r="S2" s="1" t="str">
        <f>Schedule!R62</f>
        <v>CAR</v>
      </c>
      <c r="T2" s="1" t="str">
        <f>Schedule!S62</f>
        <v>KC</v>
      </c>
      <c r="U2" s="1" t="str">
        <f>Schedule!T62</f>
        <v>@DEN</v>
      </c>
      <c r="V2" s="1" t="str">
        <f>Schedule!U62</f>
        <v>@NO</v>
      </c>
      <c r="W2" s="1" t="str">
        <f>Schedule!V62</f>
        <v>LAC</v>
      </c>
      <c r="X2" s="1" t="str">
        <f>Schedule!W62</f>
        <v>@NE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5.6568542494923806</v>
      </c>
      <c r="AB2" s="1">
        <f t="shared" ref="AB2:AB9" si="2">SUM(H2:X2)</f>
        <v>32</v>
      </c>
    </row>
    <row r="3" spans="1:28">
      <c r="A3" s="1" t="str">
        <f>Schedule!A24</f>
        <v>NYJ</v>
      </c>
      <c r="B3" s="1">
        <f>Schedule!B24</f>
        <v>0</v>
      </c>
      <c r="C3" s="1">
        <f>Schedule!C24</f>
        <v>0</v>
      </c>
      <c r="D3" s="1">
        <f>Schedule!D24</f>
        <v>0</v>
      </c>
      <c r="E3" s="1">
        <f>Schedule!E24</f>
        <v>0</v>
      </c>
      <c r="F3" s="1">
        <f>Schedule!F24</f>
        <v>0</v>
      </c>
      <c r="G3" s="1">
        <f>SUM(B3:F3)</f>
        <v>0</v>
      </c>
      <c r="H3" s="1">
        <f>Schedule!G24</f>
        <v>21</v>
      </c>
      <c r="I3" s="1">
        <f>Schedule!H24</f>
        <v>45</v>
      </c>
      <c r="J3" s="1" t="str">
        <f>Schedule!I24</f>
        <v>MIA</v>
      </c>
      <c r="K3" s="1" t="str">
        <f>Schedule!J24</f>
        <v>JAX</v>
      </c>
      <c r="L3" s="1" t="str">
        <f>Schedule!K24</f>
        <v>@CLE</v>
      </c>
      <c r="M3" s="1" t="str">
        <f>Schedule!L24</f>
        <v>NE</v>
      </c>
      <c r="N3" s="1" t="str">
        <f>Schedule!M24</f>
        <v>@MIA</v>
      </c>
      <c r="O3" s="1" t="str">
        <f>Schedule!N24</f>
        <v>ATL</v>
      </c>
      <c r="P3" s="1" t="str">
        <f>Schedule!O24</f>
        <v>BUF</v>
      </c>
      <c r="Q3" s="1" t="str">
        <f>Schedule!P24</f>
        <v>@TB</v>
      </c>
      <c r="R3" s="1" t="str">
        <f>Schedule!Q24</f>
        <v>BYE</v>
      </c>
      <c r="S3" s="1" t="str">
        <f>Schedule!R24</f>
        <v>CAR</v>
      </c>
      <c r="T3" s="1" t="str">
        <f>Schedule!S24</f>
        <v>KC</v>
      </c>
      <c r="U3" s="1" t="str">
        <f>Schedule!T24</f>
        <v>@DEN</v>
      </c>
      <c r="V3" s="1" t="str">
        <f>Schedule!U24</f>
        <v>@NO</v>
      </c>
      <c r="W3" s="1" t="str">
        <f>Schedule!V24</f>
        <v>LAC</v>
      </c>
      <c r="X3" s="1" t="str">
        <f>Schedule!W24</f>
        <v>@NE</v>
      </c>
      <c r="Y3" s="1">
        <f>COUNT(H3:X3)</f>
        <v>2</v>
      </c>
      <c r="Z3" s="1">
        <f t="shared" si="0"/>
        <v>0</v>
      </c>
      <c r="AA3" s="1">
        <f t="shared" si="1"/>
        <v>16.970562748477139</v>
      </c>
      <c r="AB3" s="1">
        <f t="shared" si="2"/>
        <v>66</v>
      </c>
    </row>
    <row r="4" spans="1:28">
      <c r="A4" s="1" t="str">
        <f>'C-inputs'!A61</f>
        <v>NYJ</v>
      </c>
      <c r="B4" s="1">
        <f>'C-inputs'!B61</f>
        <v>0</v>
      </c>
      <c r="C4" s="1">
        <f>'C-inputs'!C61</f>
        <v>0</v>
      </c>
      <c r="D4" s="1">
        <f>'C-inputs'!D61</f>
        <v>0</v>
      </c>
      <c r="E4" s="1">
        <f>'C-inputs'!E61</f>
        <v>0</v>
      </c>
      <c r="F4" s="1">
        <f>'C-inputs'!F61</f>
        <v>0</v>
      </c>
      <c r="G4" s="1">
        <f>SUM(B4:F4)</f>
        <v>0</v>
      </c>
      <c r="H4" s="1" t="str">
        <f>'C-inputs'!G61</f>
        <v>@BUF</v>
      </c>
      <c r="I4" s="1" t="str">
        <f>'C-inputs'!H61</f>
        <v>@OAK</v>
      </c>
      <c r="J4" s="1">
        <f>'C-inputs'!I61</f>
        <v>16.5</v>
      </c>
      <c r="K4" s="1" t="str">
        <f>'C-inputs'!J61</f>
        <v>JAX</v>
      </c>
      <c r="L4" s="1" t="str">
        <f>'C-inputs'!K61</f>
        <v>@CLE</v>
      </c>
      <c r="M4" s="1" t="str">
        <f>'C-inputs'!L61</f>
        <v>NE</v>
      </c>
      <c r="N4" s="1" t="str">
        <f>'C-inputs'!M61</f>
        <v>@MIA</v>
      </c>
      <c r="O4" s="1" t="str">
        <f>'C-inputs'!N61</f>
        <v>ATL</v>
      </c>
      <c r="P4" s="1" t="str">
        <f>'C-inputs'!O61</f>
        <v>BUF</v>
      </c>
      <c r="Q4" s="1" t="str">
        <f>'C-inputs'!P61</f>
        <v>@TB</v>
      </c>
      <c r="R4" s="1" t="str">
        <f>'C-inputs'!Q61</f>
        <v>BYE</v>
      </c>
      <c r="S4" s="1" t="str">
        <f>'C-inputs'!R61</f>
        <v>CAR</v>
      </c>
      <c r="T4" s="1" t="str">
        <f>'C-inputs'!S61</f>
        <v>KC</v>
      </c>
      <c r="U4" s="1" t="str">
        <f>'C-inputs'!T61</f>
        <v>@DEN</v>
      </c>
      <c r="V4" s="1" t="str">
        <f>'C-inputs'!U61</f>
        <v>@NO</v>
      </c>
      <c r="W4" s="1" t="str">
        <f>'C-inputs'!V61</f>
        <v>LAC</v>
      </c>
      <c r="X4" s="1" t="str">
        <f>'C-inputs'!W61</f>
        <v>@NE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16.5</v>
      </c>
    </row>
    <row r="5" spans="1:28">
      <c r="A5" s="1" t="s">
        <v>194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'C-inputs'!A25</f>
        <v>NYJ</v>
      </c>
      <c r="B6" s="1">
        <f>'C-inputs'!B25</f>
        <v>0</v>
      </c>
      <c r="C6" s="1">
        <f>'C-inputs'!C25</f>
        <v>0</v>
      </c>
      <c r="D6" s="1">
        <f>'C-inputs'!D25</f>
        <v>0</v>
      </c>
      <c r="E6" s="1">
        <f>'C-inputs'!E25</f>
        <v>0</v>
      </c>
      <c r="F6" s="1">
        <f>'C-inputs'!F25</f>
        <v>0</v>
      </c>
      <c r="G6" s="1">
        <f>SUM(B6:F6)</f>
        <v>0</v>
      </c>
      <c r="H6" s="1">
        <f>'C-inputs'!G25</f>
        <v>9.5</v>
      </c>
      <c r="I6" s="1">
        <f>'C-inputs'!H25</f>
        <v>13.5</v>
      </c>
      <c r="J6" s="1" t="str">
        <f>'C-inputs'!I25</f>
        <v>MIA</v>
      </c>
      <c r="K6" s="1" t="str">
        <f>'C-inputs'!J25</f>
        <v>JAX</v>
      </c>
      <c r="L6" s="1" t="str">
        <f>'C-inputs'!K25</f>
        <v>@CLE</v>
      </c>
      <c r="M6" s="1" t="str">
        <f>'C-inputs'!L25</f>
        <v>NE</v>
      </c>
      <c r="N6" s="1" t="str">
        <f>'C-inputs'!M25</f>
        <v>@MIA</v>
      </c>
      <c r="O6" s="1" t="str">
        <f>'C-inputs'!N25</f>
        <v>ATL</v>
      </c>
      <c r="P6" s="1" t="str">
        <f>'C-inputs'!O25</f>
        <v>BUF</v>
      </c>
      <c r="Q6" s="1" t="str">
        <f>'C-inputs'!P25</f>
        <v>@TB</v>
      </c>
      <c r="R6" s="1" t="str">
        <f>'C-inputs'!Q25</f>
        <v>BYE</v>
      </c>
      <c r="S6" s="1" t="str">
        <f>'C-inputs'!R25</f>
        <v>CAR</v>
      </c>
      <c r="T6" s="1" t="str">
        <f>'C-inputs'!S25</f>
        <v>KC</v>
      </c>
      <c r="U6" s="1" t="str">
        <f>'C-inputs'!T25</f>
        <v>@DEN</v>
      </c>
      <c r="V6" s="1" t="str">
        <f>'C-inputs'!U25</f>
        <v>@NO</v>
      </c>
      <c r="W6" s="1" t="str">
        <f>'C-inputs'!V25</f>
        <v>LAC</v>
      </c>
      <c r="X6" s="1" t="str">
        <f>'C-inputs'!W25</f>
        <v>@NE</v>
      </c>
      <c r="Y6" s="1">
        <f>COUNT(H6:X6)</f>
        <v>2</v>
      </c>
      <c r="Z6" s="1">
        <f t="shared" si="0"/>
        <v>0</v>
      </c>
      <c r="AA6" s="1">
        <f t="shared" si="1"/>
        <v>2.8284271247461903</v>
      </c>
      <c r="AB6" s="1">
        <f t="shared" si="2"/>
        <v>23</v>
      </c>
    </row>
    <row r="7" spans="1:28">
      <c r="A7" s="1" t="s">
        <v>109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-9</v>
      </c>
      <c r="I7" s="1">
        <f t="shared" si="4"/>
        <v>-25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122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0.5</v>
      </c>
      <c r="I8" s="1">
        <f t="shared" si="5"/>
        <v>-11.5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126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16</v>
      </c>
    </row>
    <row r="13" spans="1:28">
      <c r="A13" s="1" t="s">
        <v>104</v>
      </c>
      <c r="B13" s="1">
        <f>(AB3/Y3)</f>
        <v>33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"/>
  <sheetViews>
    <sheetView workbookViewId="0">
      <pane xSplit="1" topLeftCell="B1" activePane="topRight" state="frozen"/>
      <selection pane="topRight" activeCell="A6" sqref="A6:F6"/>
    </sheetView>
  </sheetViews>
  <sheetFormatPr defaultRowHeight="14.25"/>
  <cols>
    <col min="1" max="1" width="17.25" style="1" customWidth="1"/>
    <col min="2" max="25" width="8" style="1" customWidth="1"/>
    <col min="26" max="26" width="20.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Schedule!A63</f>
        <v>OAK</v>
      </c>
      <c r="B2" s="1">
        <f>Schedule!B63</f>
        <v>0</v>
      </c>
      <c r="C2" s="1">
        <f>Schedule!C63</f>
        <v>0</v>
      </c>
      <c r="D2" s="1">
        <f>Schedule!D63</f>
        <v>0</v>
      </c>
      <c r="E2" s="1">
        <f>Schedule!E63</f>
        <v>0</v>
      </c>
      <c r="F2" s="1">
        <f>Schedule!F63</f>
        <v>0</v>
      </c>
      <c r="G2" s="1">
        <f>SUM(B2:F2)</f>
        <v>0</v>
      </c>
      <c r="H2" s="1">
        <f>Schedule!G63</f>
        <v>26</v>
      </c>
      <c r="I2" s="1">
        <f>Schedule!H63</f>
        <v>45</v>
      </c>
      <c r="J2" s="1" t="str">
        <f>Schedule!I63</f>
        <v>@WSH</v>
      </c>
      <c r="K2" s="1" t="str">
        <f>Schedule!J63</f>
        <v>@DEN</v>
      </c>
      <c r="L2" s="1" t="str">
        <f>Schedule!K63</f>
        <v>BAL</v>
      </c>
      <c r="M2" s="1" t="str">
        <f>Schedule!L63</f>
        <v>LAC</v>
      </c>
      <c r="N2" s="1" t="str">
        <f>Schedule!M63</f>
        <v>KC</v>
      </c>
      <c r="O2" s="1" t="str">
        <f>Schedule!N63</f>
        <v>@BUF</v>
      </c>
      <c r="P2" s="1" t="str">
        <f>Schedule!O63</f>
        <v>@MIA</v>
      </c>
      <c r="Q2" s="1" t="str">
        <f>Schedule!P63</f>
        <v>BYE</v>
      </c>
      <c r="R2" s="1" t="str">
        <f>Schedule!Q63</f>
        <v>NE</v>
      </c>
      <c r="S2" s="1" t="str">
        <f>Schedule!R63</f>
        <v>DEN</v>
      </c>
      <c r="T2" s="1" t="str">
        <f>Schedule!S63</f>
        <v>NYG</v>
      </c>
      <c r="U2" s="1" t="str">
        <f>Schedule!T63</f>
        <v>@KC</v>
      </c>
      <c r="V2" s="1" t="str">
        <f>Schedule!U63</f>
        <v>DAL</v>
      </c>
      <c r="W2" s="1" t="str">
        <f>Schedule!V63</f>
        <v>@PHI</v>
      </c>
      <c r="X2" s="1" t="str">
        <f>Schedule!W63</f>
        <v>@LAC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13.435028842544403</v>
      </c>
      <c r="AB2" s="1">
        <f t="shared" ref="AB2:AB9" si="2">SUM(H2:X2)</f>
        <v>71</v>
      </c>
    </row>
    <row r="3" spans="1:28">
      <c r="A3" s="1" t="str">
        <f>Schedule!A25</f>
        <v>OAK</v>
      </c>
      <c r="B3" s="1">
        <f>Schedule!B25</f>
        <v>0</v>
      </c>
      <c r="C3" s="1">
        <f>Schedule!C25</f>
        <v>0</v>
      </c>
      <c r="D3" s="1">
        <f>Schedule!D25</f>
        <v>0</v>
      </c>
      <c r="E3" s="1">
        <f>Schedule!E25</f>
        <v>0</v>
      </c>
      <c r="F3" s="1">
        <f>Schedule!F25</f>
        <v>0</v>
      </c>
      <c r="G3" s="1">
        <f>SUM(B3:F3)</f>
        <v>0</v>
      </c>
      <c r="H3" s="1">
        <f>Schedule!G25</f>
        <v>16</v>
      </c>
      <c r="I3" s="1">
        <f>Schedule!H25</f>
        <v>20</v>
      </c>
      <c r="J3" s="1" t="str">
        <f>Schedule!I25</f>
        <v>@WSH</v>
      </c>
      <c r="K3" s="1" t="str">
        <f>Schedule!J25</f>
        <v>@DEN</v>
      </c>
      <c r="L3" s="1" t="str">
        <f>Schedule!K25</f>
        <v>BAL</v>
      </c>
      <c r="M3" s="1" t="str">
        <f>Schedule!L25</f>
        <v>LAC</v>
      </c>
      <c r="N3" s="1" t="str">
        <f>Schedule!M25</f>
        <v>KC</v>
      </c>
      <c r="O3" s="1" t="str">
        <f>Schedule!N25</f>
        <v>@BUF</v>
      </c>
      <c r="P3" s="1" t="str">
        <f>Schedule!O25</f>
        <v>@MIA</v>
      </c>
      <c r="Q3" s="1" t="str">
        <f>Schedule!P25</f>
        <v>BYE</v>
      </c>
      <c r="R3" s="1" t="str">
        <f>Schedule!Q25</f>
        <v>NE</v>
      </c>
      <c r="S3" s="1" t="str">
        <f>Schedule!R25</f>
        <v>DEN</v>
      </c>
      <c r="T3" s="1" t="str">
        <f>Schedule!S25</f>
        <v>NYG</v>
      </c>
      <c r="U3" s="1" t="str">
        <f>Schedule!T25</f>
        <v>@KC</v>
      </c>
      <c r="V3" s="1" t="str">
        <f>Schedule!U25</f>
        <v>DAL</v>
      </c>
      <c r="W3" s="1" t="str">
        <f>Schedule!V25</f>
        <v>@PHI</v>
      </c>
      <c r="X3" s="1" t="str">
        <f>Schedule!W25</f>
        <v>@LAC</v>
      </c>
      <c r="Y3" s="1">
        <f>COUNT(H3:X3)</f>
        <v>2</v>
      </c>
      <c r="Z3" s="1">
        <f t="shared" si="0"/>
        <v>0</v>
      </c>
      <c r="AA3" s="1">
        <f t="shared" si="1"/>
        <v>2.8284271247461903</v>
      </c>
      <c r="AB3" s="1">
        <f t="shared" si="2"/>
        <v>36</v>
      </c>
    </row>
    <row r="4" spans="1:28">
      <c r="A4" s="1" t="str">
        <f>'C-inputs'!A62</f>
        <v>OAK</v>
      </c>
      <c r="B4" s="1">
        <f>'C-inputs'!B62</f>
        <v>0</v>
      </c>
      <c r="C4" s="1">
        <f>'C-inputs'!C62</f>
        <v>0</v>
      </c>
      <c r="D4" s="1">
        <f>'C-inputs'!D62</f>
        <v>0</v>
      </c>
      <c r="E4" s="1">
        <f>'C-inputs'!E62</f>
        <v>0</v>
      </c>
      <c r="F4" s="1">
        <f>'C-inputs'!F62</f>
        <v>0</v>
      </c>
      <c r="G4" s="1">
        <f>SUM(B4:F4)</f>
        <v>0</v>
      </c>
      <c r="H4" s="1" t="str">
        <f>'C-inputs'!G62</f>
        <v>@TEN</v>
      </c>
      <c r="I4" s="1" t="str">
        <f>'C-inputs'!H62</f>
        <v>NYJ</v>
      </c>
      <c r="J4" s="1">
        <f>'C-inputs'!I62</f>
        <v>30.2</v>
      </c>
      <c r="K4" s="1" t="str">
        <f>'C-inputs'!J62</f>
        <v>@DEN</v>
      </c>
      <c r="L4" s="1" t="str">
        <f>'C-inputs'!K62</f>
        <v>BAL</v>
      </c>
      <c r="M4" s="1" t="str">
        <f>'C-inputs'!L62</f>
        <v>LAC</v>
      </c>
      <c r="N4" s="1" t="str">
        <f>'C-inputs'!M62</f>
        <v>KC</v>
      </c>
      <c r="O4" s="1" t="str">
        <f>'C-inputs'!N62</f>
        <v>@BUF</v>
      </c>
      <c r="P4" s="1" t="str">
        <f>'C-inputs'!O62</f>
        <v>@MIA</v>
      </c>
      <c r="Q4" s="1" t="str">
        <f>'C-inputs'!P62</f>
        <v>BYE</v>
      </c>
      <c r="R4" s="1" t="str">
        <f>'C-inputs'!Q62</f>
        <v>NE</v>
      </c>
      <c r="S4" s="1" t="str">
        <f>'C-inputs'!R62</f>
        <v>DEN</v>
      </c>
      <c r="T4" s="1" t="str">
        <f>'C-inputs'!S62</f>
        <v>NYG</v>
      </c>
      <c r="U4" s="1" t="str">
        <f>'C-inputs'!T62</f>
        <v>@KC</v>
      </c>
      <c r="V4" s="1" t="str">
        <f>'C-inputs'!U62</f>
        <v>DAL</v>
      </c>
      <c r="W4" s="1" t="str">
        <f>'C-inputs'!V62</f>
        <v>@PHI</v>
      </c>
      <c r="X4" s="1" t="str">
        <f>'C-inputs'!W62</f>
        <v>@LAC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30.2</v>
      </c>
    </row>
    <row r="5" spans="1:28">
      <c r="A5" s="1" t="s">
        <v>195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'C-inputs'!A62</f>
        <v>OAK</v>
      </c>
      <c r="B6" s="1">
        <f>'C-inputs'!B62</f>
        <v>0</v>
      </c>
      <c r="C6" s="1">
        <f>'C-inputs'!C62</f>
        <v>0</v>
      </c>
      <c r="D6" s="1">
        <f>'C-inputs'!D62</f>
        <v>0</v>
      </c>
      <c r="E6" s="1">
        <f>'C-inputs'!E62</f>
        <v>0</v>
      </c>
      <c r="F6" s="1">
        <f>'C-inputs'!F62</f>
        <v>0</v>
      </c>
      <c r="G6" s="1">
        <f>SUM(B6:F6)</f>
        <v>0</v>
      </c>
      <c r="H6" s="1">
        <f>'C-inputs'!G26</f>
        <v>2</v>
      </c>
      <c r="I6" s="1">
        <f>'C-inputs'!H26</f>
        <v>-13.5</v>
      </c>
      <c r="J6" s="1" t="str">
        <f>'C-inputs'!I26</f>
        <v>@WSH</v>
      </c>
      <c r="K6" s="1" t="str">
        <f>'C-inputs'!J26</f>
        <v>@DEN</v>
      </c>
      <c r="L6" s="1" t="str">
        <f>'C-inputs'!K26</f>
        <v>BAL</v>
      </c>
      <c r="M6" s="1" t="str">
        <f>'C-inputs'!L26</f>
        <v>LAC</v>
      </c>
      <c r="N6" s="1" t="str">
        <f>'C-inputs'!M26</f>
        <v>KC</v>
      </c>
      <c r="O6" s="1" t="str">
        <f>'C-inputs'!N26</f>
        <v>@BUF</v>
      </c>
      <c r="P6" s="1" t="str">
        <f>'C-inputs'!O26</f>
        <v>@MIA</v>
      </c>
      <c r="Q6" s="1" t="str">
        <f>'C-inputs'!P26</f>
        <v>BYE</v>
      </c>
      <c r="R6" s="1" t="str">
        <f>'C-inputs'!Q26</f>
        <v>NE</v>
      </c>
      <c r="S6" s="1" t="str">
        <f>'C-inputs'!R26</f>
        <v>DEN</v>
      </c>
      <c r="T6" s="1" t="str">
        <f>'C-inputs'!S26</f>
        <v>NYG</v>
      </c>
      <c r="U6" s="1" t="str">
        <f>'C-inputs'!T26</f>
        <v>@KC</v>
      </c>
      <c r="V6" s="1" t="str">
        <f>'C-inputs'!U26</f>
        <v>DAL</v>
      </c>
      <c r="W6" s="1" t="str">
        <f>'C-inputs'!V26</f>
        <v>@PHI</v>
      </c>
      <c r="X6" s="1" t="str">
        <f>'C-inputs'!W26</f>
        <v>@LAC</v>
      </c>
      <c r="Y6" s="1">
        <f>COUNT(H6:X6)</f>
        <v>2</v>
      </c>
      <c r="Z6" s="1">
        <f t="shared" si="0"/>
        <v>0</v>
      </c>
      <c r="AA6" s="1">
        <f t="shared" si="1"/>
        <v>10.960155108391486</v>
      </c>
      <c r="AB6" s="1">
        <f t="shared" si="2"/>
        <v>-11.5</v>
      </c>
    </row>
    <row r="7" spans="1:28">
      <c r="A7" s="1" t="s">
        <v>109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10</v>
      </c>
      <c r="I7" s="1">
        <f t="shared" si="4"/>
        <v>25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12</v>
      </c>
      <c r="I8" s="1">
        <f t="shared" si="5"/>
        <v>11.5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127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3" spans="1:28">
      <c r="A13" s="1" t="s">
        <v>103</v>
      </c>
      <c r="B13" s="1">
        <f>(AB2/Y2)</f>
        <v>35.5</v>
      </c>
    </row>
    <row r="14" spans="1:28">
      <c r="A14" s="1" t="s">
        <v>104</v>
      </c>
      <c r="B14" s="1">
        <f>(AB3/Y3)</f>
        <v>18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:F6"/>
    </sheetView>
  </sheetViews>
  <sheetFormatPr defaultRowHeight="14.25"/>
  <cols>
    <col min="1" max="1" width="17.75" style="1" customWidth="1"/>
    <col min="2" max="25" width="8" style="1" customWidth="1"/>
    <col min="26" max="26" width="23" style="1" customWidth="1"/>
    <col min="27" max="27" width="25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Schedule!A64</f>
        <v>PHI</v>
      </c>
      <c r="B2" s="1">
        <f>Schedule!B64</f>
        <v>0</v>
      </c>
      <c r="C2" s="1">
        <f>Schedule!C64</f>
        <v>0</v>
      </c>
      <c r="D2" s="1">
        <f>Schedule!D64</f>
        <v>0</v>
      </c>
      <c r="E2" s="1">
        <f>Schedule!E64</f>
        <v>0</v>
      </c>
      <c r="F2" s="1">
        <f>Schedule!F64</f>
        <v>0</v>
      </c>
      <c r="G2" s="1">
        <f>SUM(B2:F2)</f>
        <v>0</v>
      </c>
      <c r="H2" s="1">
        <f>Schedule!G64</f>
        <v>30</v>
      </c>
      <c r="I2" s="1">
        <f>Schedule!H64</f>
        <v>20</v>
      </c>
      <c r="J2" s="1" t="str">
        <f>Schedule!I64</f>
        <v>NYG</v>
      </c>
      <c r="K2" s="1" t="str">
        <f>Schedule!J64</f>
        <v>@LAC</v>
      </c>
      <c r="L2" s="1" t="str">
        <f>Schedule!K64</f>
        <v>ARI</v>
      </c>
      <c r="M2" s="1" t="str">
        <f>Schedule!L64</f>
        <v>@CAR</v>
      </c>
      <c r="N2" s="1" t="str">
        <f>Schedule!M64</f>
        <v>WSH</v>
      </c>
      <c r="O2" s="1" t="str">
        <f>Schedule!N64</f>
        <v>SF</v>
      </c>
      <c r="P2" s="1" t="str">
        <f>Schedule!O64</f>
        <v>DEN</v>
      </c>
      <c r="Q2" s="1" t="str">
        <f>Schedule!P64</f>
        <v>BYE</v>
      </c>
      <c r="R2" s="1" t="str">
        <f>Schedule!Q64</f>
        <v>@DAL</v>
      </c>
      <c r="S2" s="1" t="str">
        <f>Schedule!R64</f>
        <v>CHI</v>
      </c>
      <c r="T2" s="1" t="str">
        <f>Schedule!S64</f>
        <v>@SEA</v>
      </c>
      <c r="U2" s="1" t="str">
        <f>Schedule!T64</f>
        <v>@LAR</v>
      </c>
      <c r="V2" s="1" t="str">
        <f>Schedule!U64</f>
        <v>@NYG</v>
      </c>
      <c r="W2" s="1" t="str">
        <f>Schedule!V64</f>
        <v>OAK</v>
      </c>
      <c r="X2" s="1" t="str">
        <f>Schedule!W64</f>
        <v>DAL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7.0710678118654755</v>
      </c>
      <c r="AB2" s="1">
        <f t="shared" ref="AB2:AB9" si="2">SUM(H2:X2)</f>
        <v>50</v>
      </c>
    </row>
    <row r="3" spans="1:28">
      <c r="A3" s="1" t="str">
        <f>Schedule!A26</f>
        <v>PHI</v>
      </c>
      <c r="B3" s="1">
        <f>Schedule!B26</f>
        <v>0</v>
      </c>
      <c r="C3" s="1">
        <f>Schedule!C26</f>
        <v>0</v>
      </c>
      <c r="D3" s="1">
        <f>Schedule!D26</f>
        <v>0</v>
      </c>
      <c r="E3" s="1">
        <f>Schedule!E26</f>
        <v>0</v>
      </c>
      <c r="F3" s="1">
        <f>Schedule!F26</f>
        <v>0</v>
      </c>
      <c r="G3" s="1">
        <f>SUM(B3:F3)</f>
        <v>0</v>
      </c>
      <c r="H3" s="1">
        <f>Schedule!G26</f>
        <v>17</v>
      </c>
      <c r="I3" s="1">
        <f>Schedule!H26</f>
        <v>27</v>
      </c>
      <c r="J3" s="1" t="str">
        <f>Schedule!I26</f>
        <v>NYG</v>
      </c>
      <c r="K3" s="1" t="str">
        <f>Schedule!J26</f>
        <v>@LAC</v>
      </c>
      <c r="L3" s="1" t="str">
        <f>Schedule!K26</f>
        <v>ARI</v>
      </c>
      <c r="M3" s="1" t="str">
        <f>Schedule!L26</f>
        <v>@CAR</v>
      </c>
      <c r="N3" s="1" t="str">
        <f>Schedule!M26</f>
        <v>WSH</v>
      </c>
      <c r="O3" s="1" t="str">
        <f>Schedule!N26</f>
        <v>SF</v>
      </c>
      <c r="P3" s="1" t="str">
        <f>Schedule!O26</f>
        <v>DEN</v>
      </c>
      <c r="Q3" s="1" t="str">
        <f>Schedule!P26</f>
        <v>BYE</v>
      </c>
      <c r="R3" s="1" t="str">
        <f>Schedule!Q26</f>
        <v>@DAL</v>
      </c>
      <c r="S3" s="1" t="str">
        <f>Schedule!R26</f>
        <v>CHI</v>
      </c>
      <c r="T3" s="1" t="str">
        <f>Schedule!S26</f>
        <v>@SEA</v>
      </c>
      <c r="U3" s="1" t="str">
        <f>Schedule!T26</f>
        <v>@LAR</v>
      </c>
      <c r="V3" s="1" t="str">
        <f>Schedule!U26</f>
        <v>@NYG</v>
      </c>
      <c r="W3" s="1" t="str">
        <f>Schedule!V26</f>
        <v>OAK</v>
      </c>
      <c r="X3" s="1" t="str">
        <f>Schedule!W26</f>
        <v>DAL</v>
      </c>
      <c r="Y3" s="1">
        <f>COUNT(H3:X3)</f>
        <v>2</v>
      </c>
      <c r="Z3" s="1">
        <f t="shared" si="0"/>
        <v>0</v>
      </c>
      <c r="AA3" s="1">
        <f t="shared" si="1"/>
        <v>7.0710678118654755</v>
      </c>
      <c r="AB3" s="1">
        <f t="shared" si="2"/>
        <v>44</v>
      </c>
    </row>
    <row r="4" spans="1:28">
      <c r="A4" s="1" t="str">
        <f>'C-inputs'!A63</f>
        <v>PHI</v>
      </c>
      <c r="B4" s="1">
        <f>'C-inputs'!B63</f>
        <v>0</v>
      </c>
      <c r="C4" s="1">
        <f>'C-inputs'!C63</f>
        <v>0</v>
      </c>
      <c r="D4" s="1">
        <f>'C-inputs'!D63</f>
        <v>0</v>
      </c>
      <c r="E4" s="1">
        <f>'C-inputs'!E63</f>
        <v>0</v>
      </c>
      <c r="F4" s="1">
        <f>'C-inputs'!F63</f>
        <v>0</v>
      </c>
      <c r="G4" s="1">
        <f>SUM(B4:F4)</f>
        <v>0</v>
      </c>
      <c r="H4" s="1" t="str">
        <f>'C-inputs'!G63</f>
        <v>@WSH</v>
      </c>
      <c r="I4" s="1" t="str">
        <f>'C-inputs'!H63</f>
        <v>@KC</v>
      </c>
      <c r="J4" s="1">
        <f>'C-inputs'!I63</f>
        <v>23.2</v>
      </c>
      <c r="K4" s="1" t="str">
        <f>'C-inputs'!J63</f>
        <v>@LAC</v>
      </c>
      <c r="L4" s="1" t="str">
        <f>'C-inputs'!K63</f>
        <v>ARI</v>
      </c>
      <c r="M4" s="1" t="str">
        <f>'C-inputs'!L63</f>
        <v>@CAR</v>
      </c>
      <c r="N4" s="1" t="str">
        <f>'C-inputs'!M63</f>
        <v>WSH</v>
      </c>
      <c r="O4" s="1" t="str">
        <f>'C-inputs'!N63</f>
        <v>SF</v>
      </c>
      <c r="P4" s="1" t="str">
        <f>'C-inputs'!O63</f>
        <v>DEN</v>
      </c>
      <c r="Q4" s="1" t="str">
        <f>'C-inputs'!P63</f>
        <v>BYE</v>
      </c>
      <c r="R4" s="1" t="str">
        <f>'C-inputs'!Q63</f>
        <v>@DAL</v>
      </c>
      <c r="S4" s="1" t="str">
        <f>'C-inputs'!R63</f>
        <v>CHI</v>
      </c>
      <c r="T4" s="1" t="str">
        <f>'C-inputs'!S63</f>
        <v>@SEA</v>
      </c>
      <c r="U4" s="1" t="str">
        <f>'C-inputs'!T63</f>
        <v>@LAR</v>
      </c>
      <c r="V4" s="1" t="str">
        <f>'C-inputs'!U63</f>
        <v>@NYG</v>
      </c>
      <c r="W4" s="1" t="str">
        <f>'C-inputs'!V63</f>
        <v>OAK</v>
      </c>
      <c r="X4" s="1" t="str">
        <f>'C-inputs'!W63</f>
        <v>DAL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23.2</v>
      </c>
    </row>
    <row r="5" spans="1:28">
      <c r="A5" s="1" t="s">
        <v>196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'C-inputs'!A27</f>
        <v>PHI</v>
      </c>
      <c r="B6" s="1">
        <f>'C-inputs'!B27</f>
        <v>0</v>
      </c>
      <c r="C6" s="1">
        <f>'C-inputs'!C27</f>
        <v>0</v>
      </c>
      <c r="D6" s="1">
        <f>'C-inputs'!D27</f>
        <v>0</v>
      </c>
      <c r="E6" s="1">
        <f>'C-inputs'!E27</f>
        <v>0</v>
      </c>
      <c r="F6" s="1">
        <f>'C-inputs'!F27</f>
        <v>0</v>
      </c>
      <c r="G6" s="1">
        <f>SUM(B6:F6)</f>
        <v>0</v>
      </c>
      <c r="H6" s="1">
        <f>'C-inputs'!G27</f>
        <v>1</v>
      </c>
      <c r="I6" s="1">
        <f>'C-inputs'!H27</f>
        <v>4.5</v>
      </c>
      <c r="J6" s="1" t="str">
        <f>'C-inputs'!I27</f>
        <v>NYG</v>
      </c>
      <c r="K6" s="1" t="str">
        <f>'C-inputs'!J27</f>
        <v>@LAC</v>
      </c>
      <c r="L6" s="1" t="str">
        <f>'C-inputs'!K27</f>
        <v>ARI</v>
      </c>
      <c r="M6" s="1" t="str">
        <f>'C-inputs'!L27</f>
        <v>@CAR</v>
      </c>
      <c r="N6" s="1" t="str">
        <f>'C-inputs'!M27</f>
        <v>WSH</v>
      </c>
      <c r="O6" s="1" t="str">
        <f>'C-inputs'!N27</f>
        <v>SF</v>
      </c>
      <c r="P6" s="1" t="str">
        <f>'C-inputs'!O27</f>
        <v>DEN</v>
      </c>
      <c r="Q6" s="1" t="str">
        <f>'C-inputs'!P27</f>
        <v>BYE</v>
      </c>
      <c r="R6" s="1" t="str">
        <f>'C-inputs'!Q27</f>
        <v>@DAL</v>
      </c>
      <c r="S6" s="1" t="str">
        <f>'C-inputs'!R27</f>
        <v>CHI</v>
      </c>
      <c r="T6" s="1" t="str">
        <f>'C-inputs'!S27</f>
        <v>@SEA</v>
      </c>
      <c r="U6" s="1" t="str">
        <f>'C-inputs'!T27</f>
        <v>@LAR</v>
      </c>
      <c r="V6" s="1" t="str">
        <f>'C-inputs'!U27</f>
        <v>@NYG</v>
      </c>
      <c r="W6" s="1" t="str">
        <f>'C-inputs'!V27</f>
        <v>OAK</v>
      </c>
      <c r="X6" s="1" t="str">
        <f>'C-inputs'!W27</f>
        <v>DAL</v>
      </c>
      <c r="Y6" s="1">
        <f>COUNT(H6:X6)</f>
        <v>2</v>
      </c>
      <c r="Z6" s="1">
        <f t="shared" si="0"/>
        <v>0</v>
      </c>
      <c r="AA6" s="1">
        <f t="shared" si="1"/>
        <v>2.4748737341529163</v>
      </c>
      <c r="AB6" s="1">
        <f t="shared" si="2"/>
        <v>5.5</v>
      </c>
    </row>
    <row r="7" spans="1:28">
      <c r="A7" s="1" t="s">
        <v>94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>
        <f t="shared" si="4"/>
        <v>13</v>
      </c>
      <c r="I7" s="1">
        <f t="shared" si="4"/>
        <v>-7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107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>
        <f t="shared" si="5"/>
        <v>14</v>
      </c>
      <c r="I8" s="1">
        <f t="shared" si="5"/>
        <v>-2.5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108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25</v>
      </c>
    </row>
    <row r="13" spans="1:28">
      <c r="A13" s="1" t="s">
        <v>104</v>
      </c>
      <c r="B13" s="1">
        <f>(AB3/Y3)</f>
        <v>22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:F6"/>
    </sheetView>
  </sheetViews>
  <sheetFormatPr defaultRowHeight="14.25"/>
  <cols>
    <col min="1" max="1" width="15.75" style="1" customWidth="1"/>
    <col min="2" max="2" width="10.625" style="1" customWidth="1"/>
    <col min="3" max="25" width="8" style="1" customWidth="1"/>
    <col min="26" max="26" width="18.75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120</v>
      </c>
      <c r="AB1" s="1" t="s">
        <v>106</v>
      </c>
    </row>
    <row r="2" spans="1:28">
      <c r="A2" s="1" t="str">
        <f>Schedule!A65</f>
        <v>PIT</v>
      </c>
      <c r="B2" s="1">
        <f>Schedule!B65</f>
        <v>0</v>
      </c>
      <c r="C2" s="1">
        <f>Schedule!C65</f>
        <v>0</v>
      </c>
      <c r="D2" s="1">
        <f>Schedule!D65</f>
        <v>0</v>
      </c>
      <c r="E2" s="1">
        <f>Schedule!E65</f>
        <v>0</v>
      </c>
      <c r="F2" s="1">
        <f>Schedule!F65</f>
        <v>0</v>
      </c>
      <c r="G2" s="1">
        <f>SUM(B2:F2)</f>
        <v>0</v>
      </c>
      <c r="H2" s="1">
        <f>Schedule!G65</f>
        <v>21</v>
      </c>
      <c r="I2" s="1">
        <f>Schedule!H65</f>
        <v>26</v>
      </c>
      <c r="J2" s="1" t="str">
        <f>Schedule!I65</f>
        <v>@CHI</v>
      </c>
      <c r="K2" s="1" t="str">
        <f>Schedule!J65</f>
        <v>@BAL</v>
      </c>
      <c r="L2" s="1" t="str">
        <f>Schedule!K65</f>
        <v>JAX</v>
      </c>
      <c r="M2" s="1" t="str">
        <f>Schedule!L65</f>
        <v>@KC</v>
      </c>
      <c r="N2" s="1" t="str">
        <f>Schedule!M65</f>
        <v>CIN</v>
      </c>
      <c r="O2" s="1" t="str">
        <f>Schedule!N65</f>
        <v>@DET</v>
      </c>
      <c r="P2" s="1" t="str">
        <f>Schedule!O65</f>
        <v>BYE</v>
      </c>
      <c r="Q2" s="1" t="str">
        <f>Schedule!P65</f>
        <v>@IND</v>
      </c>
      <c r="R2" s="1" t="str">
        <f>Schedule!Q65</f>
        <v>TEN</v>
      </c>
      <c r="S2" s="1" t="str">
        <f>Schedule!R65</f>
        <v>GB</v>
      </c>
      <c r="T2" s="1" t="str">
        <f>Schedule!S65</f>
        <v>@CIN</v>
      </c>
      <c r="U2" s="1" t="str">
        <f>Schedule!T65</f>
        <v>BAL</v>
      </c>
      <c r="V2" s="1" t="str">
        <f>Schedule!U65</f>
        <v>NE</v>
      </c>
      <c r="W2" s="1" t="str">
        <f>Schedule!V65</f>
        <v>@HOU</v>
      </c>
      <c r="X2" s="1" t="str">
        <f>Schedule!W65</f>
        <v>CLE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3.5355339059327378</v>
      </c>
      <c r="AB2" s="1">
        <f t="shared" ref="AB2:AB9" si="2">SUM(H2:X2)</f>
        <v>47</v>
      </c>
    </row>
    <row r="3" spans="1:28">
      <c r="A3" s="1" t="str">
        <f>Schedule!A27</f>
        <v>PIT</v>
      </c>
      <c r="B3" s="1">
        <f>Schedule!B27</f>
        <v>0</v>
      </c>
      <c r="C3" s="1">
        <f>Schedule!C27</f>
        <v>0</v>
      </c>
      <c r="D3" s="1">
        <f>Schedule!D27</f>
        <v>0</v>
      </c>
      <c r="E3" s="1">
        <f>Schedule!E27</f>
        <v>0</v>
      </c>
      <c r="F3" s="1">
        <f>Schedule!F27</f>
        <v>0</v>
      </c>
      <c r="G3" s="1">
        <f>SUM(B3:F3)</f>
        <v>0</v>
      </c>
      <c r="H3" s="1">
        <f>Schedule!G27</f>
        <v>18</v>
      </c>
      <c r="I3" s="1">
        <f>Schedule!H27</f>
        <v>9</v>
      </c>
      <c r="J3" s="1" t="str">
        <f>Schedule!I27</f>
        <v>@CHI</v>
      </c>
      <c r="K3" s="1" t="str">
        <f>Schedule!J27</f>
        <v>@BAL</v>
      </c>
      <c r="L3" s="1" t="str">
        <f>Schedule!K27</f>
        <v>JAX</v>
      </c>
      <c r="M3" s="1" t="str">
        <f>Schedule!L27</f>
        <v>@KC</v>
      </c>
      <c r="N3" s="1" t="str">
        <f>Schedule!M27</f>
        <v>CIN</v>
      </c>
      <c r="O3" s="1" t="str">
        <f>Schedule!N27</f>
        <v>@DET</v>
      </c>
      <c r="P3" s="1" t="str">
        <f>Schedule!O27</f>
        <v>BYE</v>
      </c>
      <c r="Q3" s="1" t="str">
        <f>Schedule!P27</f>
        <v>@IND</v>
      </c>
      <c r="R3" s="1" t="str">
        <f>Schedule!Q27</f>
        <v>TEN</v>
      </c>
      <c r="S3" s="1" t="str">
        <f>Schedule!R27</f>
        <v>GB</v>
      </c>
      <c r="T3" s="1" t="str">
        <f>Schedule!S27</f>
        <v>@CIN</v>
      </c>
      <c r="U3" s="1" t="str">
        <f>Schedule!T27</f>
        <v>BAL</v>
      </c>
      <c r="V3" s="1" t="str">
        <f>Schedule!U27</f>
        <v>NE</v>
      </c>
      <c r="W3" s="1" t="str">
        <f>Schedule!V27</f>
        <v>@HOU</v>
      </c>
      <c r="X3" s="1" t="str">
        <f>Schedule!W27</f>
        <v>CLE</v>
      </c>
      <c r="Y3" s="1">
        <f>COUNT(H3:X3)</f>
        <v>2</v>
      </c>
      <c r="Z3" s="1">
        <f t="shared" si="0"/>
        <v>0</v>
      </c>
      <c r="AA3" s="1">
        <f t="shared" si="1"/>
        <v>6.3639610306789276</v>
      </c>
      <c r="AB3" s="1">
        <f t="shared" si="2"/>
        <v>27</v>
      </c>
    </row>
    <row r="4" spans="1:28">
      <c r="A4" s="1" t="str">
        <f>'C-inputs'!A64</f>
        <v>PIT</v>
      </c>
      <c r="B4" s="1">
        <f>'C-inputs'!B64</f>
        <v>0</v>
      </c>
      <c r="C4" s="1">
        <f>'C-inputs'!C64</f>
        <v>0</v>
      </c>
      <c r="D4" s="1">
        <f>'C-inputs'!D64</f>
        <v>0</v>
      </c>
      <c r="E4" s="1">
        <f>'C-inputs'!E64</f>
        <v>0</v>
      </c>
      <c r="F4" s="1">
        <f>'C-inputs'!F64</f>
        <v>0</v>
      </c>
      <c r="G4" s="1">
        <f>SUM(B4:F4)</f>
        <v>0</v>
      </c>
      <c r="H4" s="1" t="str">
        <f>'C-inputs'!G64</f>
        <v>@CLE</v>
      </c>
      <c r="I4" s="1" t="str">
        <f>'C-inputs'!H64</f>
        <v>MIN</v>
      </c>
      <c r="J4" s="1">
        <f>'C-inputs'!I64</f>
        <v>24.8</v>
      </c>
      <c r="K4" s="1" t="str">
        <f>'C-inputs'!J64</f>
        <v>@BAL</v>
      </c>
      <c r="L4" s="1" t="str">
        <f>'C-inputs'!K64</f>
        <v>JAX</v>
      </c>
      <c r="M4" s="1" t="str">
        <f>'C-inputs'!L64</f>
        <v>@KC</v>
      </c>
      <c r="N4" s="1" t="str">
        <f>'C-inputs'!M64</f>
        <v>CIN</v>
      </c>
      <c r="O4" s="1" t="str">
        <f>'C-inputs'!N64</f>
        <v>@DET</v>
      </c>
      <c r="P4" s="1" t="str">
        <f>'C-inputs'!O64</f>
        <v>BYE</v>
      </c>
      <c r="Q4" s="1" t="str">
        <f>'C-inputs'!P64</f>
        <v>@IND</v>
      </c>
      <c r="R4" s="1" t="str">
        <f>'C-inputs'!Q64</f>
        <v>TEN</v>
      </c>
      <c r="S4" s="1" t="str">
        <f>'C-inputs'!R64</f>
        <v>GB</v>
      </c>
      <c r="T4" s="1" t="str">
        <f>'C-inputs'!S64</f>
        <v>@CIN</v>
      </c>
      <c r="U4" s="1" t="str">
        <f>'C-inputs'!T64</f>
        <v>BAL</v>
      </c>
      <c r="V4" s="1" t="str">
        <f>'C-inputs'!U64</f>
        <v>NE</v>
      </c>
      <c r="W4" s="1" t="str">
        <f>'C-inputs'!V64</f>
        <v>@HOU</v>
      </c>
      <c r="X4" s="1" t="str">
        <f>'C-inputs'!W64</f>
        <v>CLE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24.8</v>
      </c>
    </row>
    <row r="5" spans="1:28">
      <c r="A5" s="1" t="s">
        <v>197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'C-inputs'!A64</f>
        <v>PIT</v>
      </c>
      <c r="B6" s="1">
        <f>'C-inputs'!B64</f>
        <v>0</v>
      </c>
      <c r="C6" s="1">
        <f>'C-inputs'!C64</f>
        <v>0</v>
      </c>
      <c r="D6" s="1">
        <f>'C-inputs'!D64</f>
        <v>0</v>
      </c>
      <c r="E6" s="1">
        <f>'C-inputs'!E64</f>
        <v>0</v>
      </c>
      <c r="F6" s="1">
        <f>'C-inputs'!F64</f>
        <v>0</v>
      </c>
      <c r="G6" s="1">
        <f>SUM(B6:F6)</f>
        <v>0</v>
      </c>
      <c r="H6" s="1">
        <f>'C-inputs'!G28</f>
        <v>-8.5</v>
      </c>
      <c r="I6" s="1">
        <f>'C-inputs'!H28</f>
        <v>-8.5</v>
      </c>
      <c r="J6" s="1" t="str">
        <f>'C-inputs'!I28</f>
        <v>@CHI</v>
      </c>
      <c r="K6" s="1" t="str">
        <f>'C-inputs'!J28</f>
        <v>@BAL</v>
      </c>
      <c r="L6" s="1" t="str">
        <f>'C-inputs'!K28</f>
        <v>JAX</v>
      </c>
      <c r="M6" s="1" t="str">
        <f>'C-inputs'!L28</f>
        <v>@KC</v>
      </c>
      <c r="N6" s="1" t="str">
        <f>'C-inputs'!M28</f>
        <v>CIN</v>
      </c>
      <c r="O6" s="1" t="str">
        <f>'C-inputs'!N28</f>
        <v>@DET</v>
      </c>
      <c r="P6" s="1" t="str">
        <f>'C-inputs'!O28</f>
        <v>BYE</v>
      </c>
      <c r="Q6" s="1" t="str">
        <f>'C-inputs'!P28</f>
        <v>@IND</v>
      </c>
      <c r="R6" s="1" t="str">
        <f>'C-inputs'!Q28</f>
        <v>TEN</v>
      </c>
      <c r="S6" s="1" t="str">
        <f>'C-inputs'!R28</f>
        <v>GB</v>
      </c>
      <c r="T6" s="1" t="str">
        <f>'C-inputs'!S28</f>
        <v>@CIN</v>
      </c>
      <c r="U6" s="1" t="str">
        <f>'C-inputs'!T28</f>
        <v>BAL</v>
      </c>
      <c r="V6" s="1" t="str">
        <f>'C-inputs'!U28</f>
        <v>NE</v>
      </c>
      <c r="W6" s="1" t="str">
        <f>'C-inputs'!V28</f>
        <v>@HOU</v>
      </c>
      <c r="X6" s="1" t="str">
        <f>'C-inputs'!W28</f>
        <v>CLE</v>
      </c>
      <c r="Y6" s="1">
        <f>COUNT(H6:X6)</f>
        <v>2</v>
      </c>
      <c r="Z6" s="1">
        <f t="shared" si="0"/>
        <v>0</v>
      </c>
      <c r="AA6" s="1">
        <f t="shared" si="1"/>
        <v>0</v>
      </c>
      <c r="AB6" s="1">
        <f t="shared" si="2"/>
        <v>-17</v>
      </c>
    </row>
    <row r="7" spans="1:28">
      <c r="A7" s="1" t="s">
        <v>109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3</v>
      </c>
      <c r="I7" s="1">
        <f t="shared" si="4"/>
        <v>17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116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-5.5</v>
      </c>
      <c r="I8" s="1">
        <f t="shared" si="5"/>
        <v>8.5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121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23.5</v>
      </c>
    </row>
    <row r="13" spans="1:28">
      <c r="A13" s="1" t="s">
        <v>104</v>
      </c>
      <c r="B13" s="1">
        <f>(AB3/Y3)</f>
        <v>13.5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:F6"/>
    </sheetView>
  </sheetViews>
  <sheetFormatPr defaultRowHeight="14.25"/>
  <cols>
    <col min="1" max="1" width="15.75" style="1" customWidth="1"/>
    <col min="2" max="25" width="8" style="1" customWidth="1"/>
    <col min="26" max="26" width="21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Schedule!A66</f>
        <v>SF</v>
      </c>
      <c r="B2" s="1">
        <f>Schedule!B66</f>
        <v>0</v>
      </c>
      <c r="C2" s="1">
        <f>Schedule!C66</f>
        <v>0</v>
      </c>
      <c r="D2" s="1">
        <f>Schedule!D66</f>
        <v>0</v>
      </c>
      <c r="E2" s="1">
        <f>Schedule!E66</f>
        <v>0</v>
      </c>
      <c r="F2" s="1">
        <f>Schedule!F66</f>
        <v>0</v>
      </c>
      <c r="G2" s="1">
        <f>SUM(B2:F2)</f>
        <v>0</v>
      </c>
      <c r="H2" s="1">
        <f>Schedule!G66</f>
        <v>3</v>
      </c>
      <c r="I2" s="1">
        <f>Schedule!H66</f>
        <v>9</v>
      </c>
      <c r="J2" s="1" t="str">
        <f>Schedule!I66</f>
        <v>LAR</v>
      </c>
      <c r="K2" s="1" t="str">
        <f>Schedule!J66</f>
        <v>@ARI</v>
      </c>
      <c r="L2" s="1" t="str">
        <f>Schedule!K66</f>
        <v>@IND</v>
      </c>
      <c r="M2" s="1" t="str">
        <f>Schedule!L66</f>
        <v>@WSH</v>
      </c>
      <c r="N2" s="1" t="str">
        <f>Schedule!M66</f>
        <v>DAL</v>
      </c>
      <c r="O2" s="1" t="str">
        <f>Schedule!N66</f>
        <v>@PHI</v>
      </c>
      <c r="P2" s="1" t="str">
        <f>Schedule!O66</f>
        <v>ARI</v>
      </c>
      <c r="Q2" s="1" t="str">
        <f>Schedule!P66</f>
        <v>NYG</v>
      </c>
      <c r="R2" s="1" t="str">
        <f>Schedule!Q66</f>
        <v>BYE</v>
      </c>
      <c r="S2" s="1" t="str">
        <f>Schedule!R66</f>
        <v>SEA</v>
      </c>
      <c r="T2" s="1" t="str">
        <f>Schedule!S66</f>
        <v>@CHI</v>
      </c>
      <c r="U2" s="1" t="str">
        <f>Schedule!T66</f>
        <v>@HOU</v>
      </c>
      <c r="V2" s="1" t="str">
        <f>Schedule!U66</f>
        <v>TEN</v>
      </c>
      <c r="W2" s="1" t="str">
        <f>Schedule!V66</f>
        <v>JAX</v>
      </c>
      <c r="X2" s="1" t="str">
        <f>Schedule!W66</f>
        <v>@LAR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4.2426406871192848</v>
      </c>
      <c r="AB2" s="1">
        <f t="shared" ref="AB2:AB9" si="2">SUM(H2:X2)</f>
        <v>12</v>
      </c>
    </row>
    <row r="3" spans="1:28">
      <c r="A3" s="1" t="str">
        <f>Schedule!A28</f>
        <v>SF</v>
      </c>
      <c r="B3" s="1">
        <f>Schedule!B28</f>
        <v>0</v>
      </c>
      <c r="C3" s="1">
        <f>Schedule!C28</f>
        <v>0</v>
      </c>
      <c r="D3" s="1">
        <f>Schedule!D28</f>
        <v>0</v>
      </c>
      <c r="E3" s="1">
        <f>Schedule!E28</f>
        <v>0</v>
      </c>
      <c r="F3" s="1">
        <f>Schedule!F28</f>
        <v>0</v>
      </c>
      <c r="G3" s="1">
        <f>SUM(B3:F3)</f>
        <v>0</v>
      </c>
      <c r="H3" s="1">
        <f>Schedule!G28</f>
        <v>23</v>
      </c>
      <c r="I3" s="1">
        <f>Schedule!H28</f>
        <v>12</v>
      </c>
      <c r="J3" s="1" t="str">
        <f>Schedule!I28</f>
        <v>LAR</v>
      </c>
      <c r="K3" s="1" t="str">
        <f>Schedule!J28</f>
        <v>@ARI</v>
      </c>
      <c r="L3" s="1" t="str">
        <f>Schedule!K28</f>
        <v>@IND</v>
      </c>
      <c r="M3" s="1" t="str">
        <f>Schedule!L28</f>
        <v>@WSH</v>
      </c>
      <c r="N3" s="1" t="str">
        <f>Schedule!M28</f>
        <v>DAL</v>
      </c>
      <c r="O3" s="1" t="str">
        <f>Schedule!N28</f>
        <v>@PHI</v>
      </c>
      <c r="P3" s="1" t="str">
        <f>Schedule!O28</f>
        <v>ARI</v>
      </c>
      <c r="Q3" s="1" t="str">
        <f>Schedule!P28</f>
        <v>NYG</v>
      </c>
      <c r="R3" s="1" t="str">
        <f>Schedule!Q28</f>
        <v>BYE</v>
      </c>
      <c r="S3" s="1" t="str">
        <f>Schedule!R28</f>
        <v>SEA</v>
      </c>
      <c r="T3" s="1" t="str">
        <f>Schedule!S28</f>
        <v>@CHI</v>
      </c>
      <c r="U3" s="1" t="str">
        <f>Schedule!T28</f>
        <v>@HOU</v>
      </c>
      <c r="V3" s="1" t="str">
        <f>Schedule!U28</f>
        <v>TEN</v>
      </c>
      <c r="W3" s="1" t="str">
        <f>Schedule!V28</f>
        <v>JAX</v>
      </c>
      <c r="X3" s="1" t="str">
        <f>Schedule!W28</f>
        <v>@LAR</v>
      </c>
      <c r="Y3" s="1">
        <f>COUNT(H3:X3)</f>
        <v>2</v>
      </c>
      <c r="Z3" s="1">
        <f t="shared" si="0"/>
        <v>0</v>
      </c>
      <c r="AA3" s="1">
        <f t="shared" si="1"/>
        <v>7.7781745930520225</v>
      </c>
      <c r="AB3" s="1">
        <f t="shared" si="2"/>
        <v>35</v>
      </c>
    </row>
    <row r="4" spans="1:28">
      <c r="A4" s="1" t="str">
        <f>'C-inputs'!A65</f>
        <v>SF</v>
      </c>
      <c r="B4" s="1">
        <f>'C-inputs'!B65</f>
        <v>0</v>
      </c>
      <c r="C4" s="1">
        <f>'C-inputs'!C65</f>
        <v>0</v>
      </c>
      <c r="D4" s="1">
        <f>'C-inputs'!D65</f>
        <v>0</v>
      </c>
      <c r="E4" s="1">
        <f>'C-inputs'!E65</f>
        <v>0</v>
      </c>
      <c r="F4" s="1">
        <f>'C-inputs'!F65</f>
        <v>0</v>
      </c>
      <c r="G4" s="1">
        <f>SUM(B4:F4)</f>
        <v>0</v>
      </c>
      <c r="H4" s="1" t="str">
        <f>'C-inputs'!G65</f>
        <v>CAR</v>
      </c>
      <c r="I4" s="1" t="str">
        <f>'C-inputs'!H65</f>
        <v>@SEA</v>
      </c>
      <c r="J4" s="1">
        <f>'C-inputs'!I65</f>
        <v>12</v>
      </c>
      <c r="K4" s="1" t="str">
        <f>'C-inputs'!J65</f>
        <v>@ARI</v>
      </c>
      <c r="L4" s="1" t="str">
        <f>'C-inputs'!K65</f>
        <v>@IND</v>
      </c>
      <c r="M4" s="1" t="str">
        <f>'C-inputs'!L65</f>
        <v>@WSH</v>
      </c>
      <c r="N4" s="1" t="str">
        <f>'C-inputs'!M65</f>
        <v>DAL</v>
      </c>
      <c r="O4" s="1" t="str">
        <f>'C-inputs'!N65</f>
        <v>@PHI</v>
      </c>
      <c r="P4" s="1" t="str">
        <f>'C-inputs'!O65</f>
        <v>ARI</v>
      </c>
      <c r="Q4" s="1" t="str">
        <f>'C-inputs'!P65</f>
        <v>NYG</v>
      </c>
      <c r="R4" s="1" t="str">
        <f>'C-inputs'!Q65</f>
        <v>BYE</v>
      </c>
      <c r="S4" s="1" t="str">
        <f>'C-inputs'!R65</f>
        <v>SEA</v>
      </c>
      <c r="T4" s="1" t="str">
        <f>'C-inputs'!S65</f>
        <v>@CHI</v>
      </c>
      <c r="U4" s="1" t="str">
        <f>'C-inputs'!T65</f>
        <v>@HOU</v>
      </c>
      <c r="V4" s="1" t="str">
        <f>'C-inputs'!U65</f>
        <v>TEN</v>
      </c>
      <c r="W4" s="1" t="str">
        <f>'C-inputs'!V65</f>
        <v>JAX</v>
      </c>
      <c r="X4" s="1" t="str">
        <f>'C-inputs'!W65</f>
        <v>@LAR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12</v>
      </c>
    </row>
    <row r="5" spans="1:28">
      <c r="A5" s="1" t="s">
        <v>198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'C-inputs'!A29</f>
        <v>SF</v>
      </c>
      <c r="B6" s="1">
        <f>'C-inputs'!B29</f>
        <v>0</v>
      </c>
      <c r="C6" s="1">
        <f>'C-inputs'!C29</f>
        <v>0</v>
      </c>
      <c r="D6" s="1">
        <f>'C-inputs'!D29</f>
        <v>0</v>
      </c>
      <c r="E6" s="1">
        <f>'C-inputs'!E29</f>
        <v>0</v>
      </c>
      <c r="F6" s="1">
        <f>'C-inputs'!F29</f>
        <v>0</v>
      </c>
      <c r="G6" s="1">
        <f>SUM(B6:F6)</f>
        <v>0</v>
      </c>
      <c r="H6" s="1">
        <f>'C-inputs'!G29</f>
        <v>5.5</v>
      </c>
      <c r="I6" s="1">
        <f>'C-inputs'!H29</f>
        <v>13.5</v>
      </c>
      <c r="J6" s="1" t="str">
        <f>'C-inputs'!I29</f>
        <v>LAR</v>
      </c>
      <c r="K6" s="1" t="str">
        <f>'C-inputs'!J29</f>
        <v>@ARI</v>
      </c>
      <c r="L6" s="1" t="str">
        <f>'C-inputs'!K29</f>
        <v>@IND</v>
      </c>
      <c r="M6" s="1" t="str">
        <f>'C-inputs'!L29</f>
        <v>@WSH</v>
      </c>
      <c r="N6" s="1" t="str">
        <f>'C-inputs'!M29</f>
        <v>DAL</v>
      </c>
      <c r="O6" s="1" t="str">
        <f>'C-inputs'!N29</f>
        <v>@PHI</v>
      </c>
      <c r="P6" s="1" t="str">
        <f>'C-inputs'!O29</f>
        <v>ARI</v>
      </c>
      <c r="Q6" s="1" t="str">
        <f>'C-inputs'!P29</f>
        <v>NYG</v>
      </c>
      <c r="R6" s="1" t="str">
        <f>'C-inputs'!Q29</f>
        <v>BYE</v>
      </c>
      <c r="S6" s="1" t="str">
        <f>'C-inputs'!R29</f>
        <v>SEA</v>
      </c>
      <c r="T6" s="1" t="str">
        <f>'C-inputs'!S29</f>
        <v>@CHI</v>
      </c>
      <c r="U6" s="1" t="str">
        <f>'C-inputs'!T29</f>
        <v>@HOU</v>
      </c>
      <c r="V6" s="1" t="str">
        <f>'C-inputs'!U29</f>
        <v>TEN</v>
      </c>
      <c r="W6" s="1" t="str">
        <f>'C-inputs'!V29</f>
        <v>JAX</v>
      </c>
      <c r="X6" s="1" t="str">
        <f>'C-inputs'!W29</f>
        <v>@LAR</v>
      </c>
      <c r="Y6" s="1">
        <f>COUNT(H6:X6)</f>
        <v>2</v>
      </c>
      <c r="Z6" s="1">
        <f t="shared" si="0"/>
        <v>0</v>
      </c>
      <c r="AA6" s="1">
        <f t="shared" si="1"/>
        <v>5.6568542494923806</v>
      </c>
      <c r="AB6" s="1">
        <f t="shared" si="2"/>
        <v>19</v>
      </c>
    </row>
    <row r="7" spans="1:28">
      <c r="A7" s="1" t="s">
        <v>109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-20</v>
      </c>
      <c r="I7" s="1">
        <f t="shared" si="4"/>
        <v>-3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122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-14.5</v>
      </c>
      <c r="I8" s="1">
        <f t="shared" si="5"/>
        <v>10.5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140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6</v>
      </c>
    </row>
    <row r="13" spans="1:28">
      <c r="A13" s="1" t="s">
        <v>104</v>
      </c>
      <c r="B13" s="1">
        <f>(AB3/Y3)</f>
        <v>17.5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6.375" style="1" customWidth="1"/>
    <col min="2" max="2" width="11.125" style="1" customWidth="1"/>
    <col min="3" max="25" width="8" style="1" customWidth="1"/>
    <col min="26" max="26" width="20.8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Schedule!A40</f>
        <v>ATL</v>
      </c>
      <c r="B2" s="1">
        <f>Schedule!B40</f>
        <v>0</v>
      </c>
      <c r="C2" s="1">
        <f>Schedule!C40</f>
        <v>0</v>
      </c>
      <c r="D2" s="1">
        <f>Schedule!D40</f>
        <v>0</v>
      </c>
      <c r="E2" s="1">
        <f>Schedule!E40</f>
        <v>0</v>
      </c>
      <c r="F2" s="1">
        <f>Schedule!F40</f>
        <v>0</v>
      </c>
      <c r="G2" s="1">
        <f>SUM(B2:F2)</f>
        <v>0</v>
      </c>
      <c r="H2" s="1">
        <f>Schedule!G40</f>
        <v>23</v>
      </c>
      <c r="I2" s="1">
        <f>Schedule!H40</f>
        <v>34</v>
      </c>
      <c r="J2" s="1" t="str">
        <f>Schedule!I40</f>
        <v>@DET</v>
      </c>
      <c r="K2" s="1" t="str">
        <f>Schedule!J40</f>
        <v>BUF</v>
      </c>
      <c r="L2" s="1" t="str">
        <f>Schedule!K40</f>
        <v>BYE</v>
      </c>
      <c r="M2" s="1" t="str">
        <f>Schedule!L40</f>
        <v>MIA</v>
      </c>
      <c r="N2" s="1" t="str">
        <f>Schedule!M40</f>
        <v>@NE</v>
      </c>
      <c r="O2" s="1" t="str">
        <f>Schedule!N40</f>
        <v>@NYJ</v>
      </c>
      <c r="P2" s="1" t="str">
        <f>Schedule!O40</f>
        <v>@CAR</v>
      </c>
      <c r="Q2" s="1" t="str">
        <f>Schedule!P40</f>
        <v>DAL</v>
      </c>
      <c r="R2" s="1" t="str">
        <f>Schedule!Q40</f>
        <v>@SEA</v>
      </c>
      <c r="S2" s="1" t="str">
        <f>Schedule!R40</f>
        <v>TB</v>
      </c>
      <c r="T2" s="1" t="str">
        <f>Schedule!S40</f>
        <v>MIN</v>
      </c>
      <c r="U2" s="1" t="str">
        <f>Schedule!T40</f>
        <v>NO</v>
      </c>
      <c r="V2" s="1" t="str">
        <f>Schedule!U40</f>
        <v>@TB</v>
      </c>
      <c r="W2" s="1" t="str">
        <f>Schedule!V40</f>
        <v>@NO</v>
      </c>
      <c r="X2" s="1" t="str">
        <f>Schedule!W40</f>
        <v>CAR</v>
      </c>
      <c r="Y2" s="1">
        <f>COUNT(H2:X2)</f>
        <v>2</v>
      </c>
      <c r="Z2" s="1">
        <f t="shared" ref="Z2:Z9" si="0">_xlfn.STDEV.S(C2:F2)</f>
        <v>0</v>
      </c>
      <c r="AA2" s="1">
        <f>_xlfn.STDEV.S(H2:X2)</f>
        <v>7.7781745930520225</v>
      </c>
      <c r="AB2" s="1">
        <f t="shared" ref="AB2:AB9" si="1">SUM(H2:X2)</f>
        <v>57</v>
      </c>
    </row>
    <row r="3" spans="1:28">
      <c r="A3" s="1" t="str">
        <f>Schedule!A2</f>
        <v>ATL</v>
      </c>
      <c r="B3" s="1">
        <f>Schedule!B2</f>
        <v>0</v>
      </c>
      <c r="C3" s="1">
        <f>Schedule!C2</f>
        <v>0</v>
      </c>
      <c r="D3" s="1">
        <f>Schedule!D2</f>
        <v>0</v>
      </c>
      <c r="E3" s="1">
        <f>Schedule!E2</f>
        <v>0</v>
      </c>
      <c r="F3" s="1">
        <f>Schedule!F2</f>
        <v>0</v>
      </c>
      <c r="G3" s="1">
        <f>SUM(B3:F3)</f>
        <v>0</v>
      </c>
      <c r="H3" s="1">
        <f>Schedule!G2</f>
        <v>17</v>
      </c>
      <c r="I3" s="1">
        <f>Schedule!H2</f>
        <v>23</v>
      </c>
      <c r="J3" s="1" t="str">
        <f>Schedule!I2</f>
        <v>@DET</v>
      </c>
      <c r="K3" s="1" t="str">
        <f>Schedule!J2</f>
        <v>BUF</v>
      </c>
      <c r="L3" s="1" t="str">
        <f>Schedule!K2</f>
        <v>BYE</v>
      </c>
      <c r="M3" s="1" t="str">
        <f>Schedule!L2</f>
        <v>MIA</v>
      </c>
      <c r="N3" s="1" t="str">
        <f>Schedule!M2</f>
        <v>@NE</v>
      </c>
      <c r="O3" s="1" t="str">
        <f>Schedule!N2</f>
        <v>@NYJ</v>
      </c>
      <c r="P3" s="1" t="str">
        <f>Schedule!O2</f>
        <v>@CAR</v>
      </c>
      <c r="Q3" s="1" t="str">
        <f>Schedule!P2</f>
        <v>DAL</v>
      </c>
      <c r="R3" s="1" t="str">
        <f>Schedule!Q2</f>
        <v>@SEA</v>
      </c>
      <c r="S3" s="1" t="str">
        <f>Schedule!R2</f>
        <v>TB</v>
      </c>
      <c r="T3" s="1" t="str">
        <f>Schedule!S2</f>
        <v>MIN</v>
      </c>
      <c r="U3" s="1" t="str">
        <f>Schedule!T2</f>
        <v>NO</v>
      </c>
      <c r="V3" s="1" t="str">
        <f>Schedule!U2</f>
        <v>@TB</v>
      </c>
      <c r="W3" s="1" t="str">
        <f>Schedule!V2</f>
        <v>@NO</v>
      </c>
      <c r="X3" s="1" t="str">
        <f>Schedule!W2</f>
        <v>CAR</v>
      </c>
      <c r="Y3" s="1">
        <f>COUNT(H3:X3)</f>
        <v>2</v>
      </c>
      <c r="Z3" s="1">
        <f t="shared" si="0"/>
        <v>0</v>
      </c>
      <c r="AA3" s="1">
        <f>_xlfn.STDEV.S(H3:X3)</f>
        <v>4.2426406871192848</v>
      </c>
      <c r="AB3" s="1">
        <f t="shared" si="1"/>
        <v>40</v>
      </c>
    </row>
    <row r="4" spans="1:28">
      <c r="A4" s="1" t="str">
        <f>'C-inputs'!A39</f>
        <v>ATL</v>
      </c>
      <c r="B4" s="1">
        <f>'C-inputs'!B39</f>
        <v>0</v>
      </c>
      <c r="C4" s="1">
        <f>'C-inputs'!C39</f>
        <v>0</v>
      </c>
      <c r="D4" s="1">
        <f>'C-inputs'!D39</f>
        <v>0</v>
      </c>
      <c r="E4" s="1">
        <f>'C-inputs'!E39</f>
        <v>0</v>
      </c>
      <c r="F4" s="1">
        <f>'C-inputs'!F39</f>
        <v>0</v>
      </c>
      <c r="G4" s="1">
        <f>SUM(B4:F4)</f>
        <v>0</v>
      </c>
      <c r="H4" s="1" t="str">
        <f>'C-inputs'!G39</f>
        <v>@CHI</v>
      </c>
      <c r="I4" s="1" t="str">
        <f>'C-inputs'!H39</f>
        <v>GB</v>
      </c>
      <c r="J4" s="1">
        <f>'C-inputs'!I39</f>
        <v>22.5</v>
      </c>
      <c r="K4" s="1" t="str">
        <f>'C-inputs'!J39</f>
        <v>BUF</v>
      </c>
      <c r="L4" s="1" t="str">
        <f>'C-inputs'!K39</f>
        <v>BYE</v>
      </c>
      <c r="M4" s="1" t="str">
        <f>'C-inputs'!L39</f>
        <v>MIA</v>
      </c>
      <c r="N4" s="1" t="str">
        <f>'C-inputs'!M39</f>
        <v>@NE</v>
      </c>
      <c r="O4" s="1" t="str">
        <f>'C-inputs'!N39</f>
        <v>@NYJ</v>
      </c>
      <c r="P4" s="1" t="str">
        <f>'C-inputs'!O39</f>
        <v>@CAR</v>
      </c>
      <c r="Q4" s="1" t="str">
        <f>'C-inputs'!P39</f>
        <v>DAL</v>
      </c>
      <c r="R4" s="1" t="str">
        <f>'C-inputs'!Q39</f>
        <v>@SEA</v>
      </c>
      <c r="S4" s="1" t="str">
        <f>'C-inputs'!R39</f>
        <v>TB</v>
      </c>
      <c r="T4" s="1" t="str">
        <f>'C-inputs'!S39</f>
        <v>MIN</v>
      </c>
      <c r="U4" s="1" t="str">
        <f>'C-inputs'!T39</f>
        <v>NO</v>
      </c>
      <c r="V4" s="1" t="str">
        <f>'C-inputs'!U39</f>
        <v>@TB</v>
      </c>
      <c r="W4" s="1" t="str">
        <f>'C-inputs'!V39</f>
        <v>@NO</v>
      </c>
      <c r="X4" s="1" t="str">
        <f>'C-inputs'!W39</f>
        <v>CAR</v>
      </c>
      <c r="Y4" s="1">
        <f>COUNT(H4:X4)</f>
        <v>1</v>
      </c>
      <c r="Z4" s="1">
        <f t="shared" si="0"/>
        <v>0</v>
      </c>
      <c r="AA4" s="1" t="e">
        <f>_xlfn.STDEV.S(H4:X4)</f>
        <v>#DIV/0!</v>
      </c>
      <c r="AB4" s="1">
        <f t="shared" si="1"/>
        <v>22.5</v>
      </c>
    </row>
    <row r="5" spans="1:28">
      <c r="A5" s="1" t="s">
        <v>204</v>
      </c>
      <c r="B5" s="1">
        <f t="shared" ref="B5:X5" si="2">(B2-B4)</f>
        <v>0</v>
      </c>
      <c r="C5" s="1">
        <f t="shared" si="2"/>
        <v>0</v>
      </c>
      <c r="D5" s="1">
        <f t="shared" si="2"/>
        <v>0</v>
      </c>
      <c r="E5" s="1">
        <f t="shared" si="2"/>
        <v>0</v>
      </c>
      <c r="F5" s="1">
        <f t="shared" si="2"/>
        <v>0</v>
      </c>
      <c r="G5" s="1">
        <f t="shared" si="2"/>
        <v>0</v>
      </c>
      <c r="H5" s="1" t="e">
        <f t="shared" si="2"/>
        <v>#VALUE!</v>
      </c>
      <c r="I5" s="1" t="e">
        <f t="shared" si="2"/>
        <v>#VALUE!</v>
      </c>
      <c r="J5" s="1" t="e">
        <f t="shared" si="2"/>
        <v>#VALUE!</v>
      </c>
      <c r="K5" s="1" t="e">
        <f t="shared" si="2"/>
        <v>#VALUE!</v>
      </c>
      <c r="L5" s="1" t="e">
        <f t="shared" si="2"/>
        <v>#VALUE!</v>
      </c>
      <c r="M5" s="1" t="e">
        <f t="shared" si="2"/>
        <v>#VALUE!</v>
      </c>
      <c r="N5" s="1" t="e">
        <f t="shared" si="2"/>
        <v>#VALUE!</v>
      </c>
      <c r="O5" s="1" t="e">
        <f t="shared" si="2"/>
        <v>#VALUE!</v>
      </c>
      <c r="P5" s="1" t="e">
        <f t="shared" si="2"/>
        <v>#VALUE!</v>
      </c>
      <c r="Q5" s="1" t="e">
        <f t="shared" si="2"/>
        <v>#VALUE!</v>
      </c>
      <c r="R5" s="1" t="e">
        <f t="shared" si="2"/>
        <v>#VALUE!</v>
      </c>
      <c r="S5" s="1" t="e">
        <f t="shared" si="2"/>
        <v>#VALUE!</v>
      </c>
      <c r="T5" s="1" t="e">
        <f t="shared" si="2"/>
        <v>#VALUE!</v>
      </c>
      <c r="U5" s="1" t="e">
        <f t="shared" si="2"/>
        <v>#VALUE!</v>
      </c>
      <c r="V5" s="1" t="e">
        <f t="shared" si="2"/>
        <v>#VALUE!</v>
      </c>
      <c r="W5" s="1" t="e">
        <f t="shared" si="2"/>
        <v>#VALUE!</v>
      </c>
      <c r="X5" s="1" t="e">
        <f t="shared" si="2"/>
        <v>#VALUE!</v>
      </c>
      <c r="Y5" s="1">
        <f>COUNT(I5:X5)</f>
        <v>0</v>
      </c>
      <c r="Z5" s="1">
        <f t="shared" si="0"/>
        <v>0</v>
      </c>
      <c r="AA5" s="1" t="e">
        <f>_xlfn.STDEV.S(I5:X5)</f>
        <v>#VALUE!</v>
      </c>
      <c r="AB5" s="1" t="e">
        <f t="shared" si="1"/>
        <v>#VALUE!</v>
      </c>
    </row>
    <row r="6" spans="1:28">
      <c r="A6" s="1" t="str">
        <f>'C-inputs'!A3</f>
        <v>ATL</v>
      </c>
      <c r="B6" s="1">
        <f>'C-inputs'!B3</f>
        <v>0</v>
      </c>
      <c r="C6" s="1">
        <f>'C-inputs'!C3</f>
        <v>0</v>
      </c>
      <c r="D6" s="1">
        <f>'C-inputs'!D3</f>
        <v>0</v>
      </c>
      <c r="E6" s="1">
        <f>'C-inputs'!E3</f>
        <v>0</v>
      </c>
      <c r="F6" s="1">
        <f>'C-inputs'!F3</f>
        <v>0</v>
      </c>
      <c r="G6" s="1">
        <f>SUM(B6:F6)</f>
        <v>0</v>
      </c>
      <c r="H6" s="1">
        <f>'C-inputs'!G3</f>
        <v>-7</v>
      </c>
      <c r="I6" s="1">
        <f>'C-inputs'!H3</f>
        <v>-3</v>
      </c>
      <c r="J6" s="1" t="str">
        <f>'C-inputs'!I3</f>
        <v>@DET</v>
      </c>
      <c r="K6" s="1" t="str">
        <f>'C-inputs'!J3</f>
        <v>BUF</v>
      </c>
      <c r="L6" s="1" t="str">
        <f>'C-inputs'!K3</f>
        <v>BYE</v>
      </c>
      <c r="M6" s="1" t="str">
        <f>'C-inputs'!L3</f>
        <v>MIA</v>
      </c>
      <c r="N6" s="1" t="str">
        <f>'C-inputs'!M3</f>
        <v>@NE</v>
      </c>
      <c r="O6" s="1" t="str">
        <f>'C-inputs'!N3</f>
        <v>@NYJ</v>
      </c>
      <c r="P6" s="1" t="str">
        <f>'C-inputs'!O3</f>
        <v>@CAR</v>
      </c>
      <c r="Q6" s="1" t="str">
        <f>'C-inputs'!P3</f>
        <v>DAL</v>
      </c>
      <c r="R6" s="1" t="str">
        <f>'C-inputs'!Q3</f>
        <v>@SEA</v>
      </c>
      <c r="S6" s="1" t="str">
        <f>'C-inputs'!R3</f>
        <v>TB</v>
      </c>
      <c r="T6" s="1" t="str">
        <f>'C-inputs'!S3</f>
        <v>MIN</v>
      </c>
      <c r="U6" s="1" t="str">
        <f>'C-inputs'!T3</f>
        <v>NO</v>
      </c>
      <c r="V6" s="1" t="str">
        <f>'C-inputs'!U3</f>
        <v>@TB</v>
      </c>
      <c r="W6" s="1" t="str">
        <f>'C-inputs'!V3</f>
        <v>@NO</v>
      </c>
      <c r="X6" s="1" t="str">
        <f>'C-inputs'!W3</f>
        <v>CAR</v>
      </c>
      <c r="Y6" s="1">
        <f>COUNT(H6:X6)</f>
        <v>2</v>
      </c>
      <c r="Z6" s="1">
        <f t="shared" si="0"/>
        <v>0</v>
      </c>
      <c r="AA6" s="1">
        <f>_xlfn.STDEV.S(H6:X6)</f>
        <v>2.8284271247461903</v>
      </c>
      <c r="AB6" s="1">
        <f t="shared" si="1"/>
        <v>-10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3">(H2-H3)</f>
        <v>6</v>
      </c>
      <c r="I7" s="1">
        <f t="shared" si="3"/>
        <v>11</v>
      </c>
      <c r="J7" s="1" t="e">
        <f t="shared" si="3"/>
        <v>#VALUE!</v>
      </c>
      <c r="K7" s="1" t="e">
        <f t="shared" si="3"/>
        <v>#VALUE!</v>
      </c>
      <c r="L7" s="1" t="e">
        <f t="shared" si="3"/>
        <v>#VALUE!</v>
      </c>
      <c r="M7" s="1" t="e">
        <f t="shared" si="3"/>
        <v>#VALUE!</v>
      </c>
      <c r="N7" s="1" t="e">
        <f t="shared" si="3"/>
        <v>#VALUE!</v>
      </c>
      <c r="O7" s="1" t="e">
        <f t="shared" si="3"/>
        <v>#VALUE!</v>
      </c>
      <c r="P7" s="1" t="e">
        <f t="shared" si="3"/>
        <v>#VALUE!</v>
      </c>
      <c r="Q7" s="1" t="e">
        <f t="shared" si="3"/>
        <v>#VALUE!</v>
      </c>
      <c r="R7" s="1" t="e">
        <f t="shared" si="3"/>
        <v>#VALUE!</v>
      </c>
      <c r="S7" s="1" t="e">
        <f t="shared" si="3"/>
        <v>#VALUE!</v>
      </c>
      <c r="T7" s="1" t="e">
        <f t="shared" si="3"/>
        <v>#VALUE!</v>
      </c>
      <c r="U7" s="1" t="e">
        <f t="shared" si="3"/>
        <v>#VALUE!</v>
      </c>
      <c r="V7" s="1" t="e">
        <f t="shared" si="3"/>
        <v>#VALUE!</v>
      </c>
      <c r="W7" s="1" t="e">
        <f t="shared" si="3"/>
        <v>#VALUE!</v>
      </c>
      <c r="X7" s="1" t="e">
        <f t="shared" si="3"/>
        <v>#VALUE!</v>
      </c>
      <c r="Z7" s="1">
        <f>_xlfn.STDEV.S(B7:F7)</f>
        <v>0</v>
      </c>
      <c r="AA7" s="1" t="e">
        <f>_xlfn.STDEV.S(H7:X7)</f>
        <v>#VALUE!</v>
      </c>
      <c r="AB7" s="1" t="e">
        <f t="shared" si="1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4">(H2-H3)+H6</f>
        <v>-1</v>
      </c>
      <c r="I8" s="1">
        <f t="shared" si="4"/>
        <v>8</v>
      </c>
      <c r="J8" s="1" t="e">
        <f t="shared" si="4"/>
        <v>#VALUE!</v>
      </c>
      <c r="K8" s="1" t="e">
        <f t="shared" si="4"/>
        <v>#VALUE!</v>
      </c>
      <c r="L8" s="1" t="e">
        <f t="shared" si="4"/>
        <v>#VALUE!</v>
      </c>
      <c r="M8" s="1" t="e">
        <f t="shared" si="4"/>
        <v>#VALUE!</v>
      </c>
      <c r="N8" s="1" t="e">
        <f t="shared" si="4"/>
        <v>#VALUE!</v>
      </c>
      <c r="O8" s="1" t="e">
        <f t="shared" si="4"/>
        <v>#VALUE!</v>
      </c>
      <c r="P8" s="1" t="e">
        <f t="shared" si="4"/>
        <v>#VALUE!</v>
      </c>
      <c r="Q8" s="1" t="e">
        <f t="shared" si="4"/>
        <v>#VALUE!</v>
      </c>
      <c r="R8" s="1" t="e">
        <f t="shared" si="4"/>
        <v>#VALUE!</v>
      </c>
      <c r="S8" s="1" t="e">
        <f t="shared" si="4"/>
        <v>#VALUE!</v>
      </c>
      <c r="T8" s="1" t="e">
        <f t="shared" si="4"/>
        <v>#VALUE!</v>
      </c>
      <c r="U8" s="1" t="e">
        <f t="shared" si="4"/>
        <v>#VALUE!</v>
      </c>
      <c r="V8" s="1" t="e">
        <f t="shared" si="4"/>
        <v>#VALUE!</v>
      </c>
      <c r="W8" s="1" t="e">
        <f t="shared" si="4"/>
        <v>#VALUE!</v>
      </c>
      <c r="X8" s="1" t="e">
        <f t="shared" si="4"/>
        <v>#VALUE!</v>
      </c>
      <c r="Z8" s="1">
        <f t="shared" si="0"/>
        <v>0</v>
      </c>
      <c r="AA8" s="1" t="e">
        <f>_xlfn.STDEV.S(H8:X8)</f>
        <v>#VALUE!</v>
      </c>
      <c r="AB8" s="1" t="e">
        <f t="shared" si="1"/>
        <v>#VALUE!</v>
      </c>
    </row>
    <row r="9" spans="1:28">
      <c r="A9" s="1" t="s">
        <v>126</v>
      </c>
      <c r="B9" s="1">
        <f>(B4+B6)-B3</f>
        <v>0</v>
      </c>
      <c r="C9" s="1">
        <f t="shared" ref="C9:X9" si="5">(C4+C6)-C3</f>
        <v>0</v>
      </c>
      <c r="D9" s="1">
        <f t="shared" si="5"/>
        <v>0</v>
      </c>
      <c r="E9" s="1">
        <f t="shared" si="5"/>
        <v>0</v>
      </c>
      <c r="F9" s="1">
        <f t="shared" si="5"/>
        <v>0</v>
      </c>
      <c r="G9" s="1">
        <f t="shared" si="5"/>
        <v>0</v>
      </c>
      <c r="H9" s="1" t="e">
        <f t="shared" si="5"/>
        <v>#VALUE!</v>
      </c>
      <c r="I9" s="1" t="e">
        <f t="shared" si="5"/>
        <v>#VALUE!</v>
      </c>
      <c r="J9" s="1" t="e">
        <f t="shared" si="5"/>
        <v>#VALUE!</v>
      </c>
      <c r="K9" s="1" t="e">
        <f t="shared" si="5"/>
        <v>#VALUE!</v>
      </c>
      <c r="L9" s="1" t="e">
        <f t="shared" si="5"/>
        <v>#VALUE!</v>
      </c>
      <c r="M9" s="1" t="e">
        <f t="shared" si="5"/>
        <v>#VALUE!</v>
      </c>
      <c r="N9" s="1" t="e">
        <f t="shared" si="5"/>
        <v>#VALUE!</v>
      </c>
      <c r="O9" s="1" t="e">
        <f t="shared" si="5"/>
        <v>#VALUE!</v>
      </c>
      <c r="P9" s="1" t="e">
        <f t="shared" si="5"/>
        <v>#VALUE!</v>
      </c>
      <c r="Q9" s="1" t="e">
        <f t="shared" si="5"/>
        <v>#VALUE!</v>
      </c>
      <c r="R9" s="1" t="e">
        <f t="shared" si="5"/>
        <v>#VALUE!</v>
      </c>
      <c r="S9" s="1" t="e">
        <f t="shared" si="5"/>
        <v>#VALUE!</v>
      </c>
      <c r="T9" s="1" t="e">
        <f t="shared" si="5"/>
        <v>#VALUE!</v>
      </c>
      <c r="U9" s="1" t="e">
        <f t="shared" si="5"/>
        <v>#VALUE!</v>
      </c>
      <c r="V9" s="1" t="e">
        <f t="shared" si="5"/>
        <v>#VALUE!</v>
      </c>
      <c r="W9" s="1" t="e">
        <f t="shared" si="5"/>
        <v>#VALUE!</v>
      </c>
      <c r="X9" s="1" t="e">
        <f t="shared" si="5"/>
        <v>#VALUE!</v>
      </c>
      <c r="Z9" s="1">
        <f t="shared" si="0"/>
        <v>0</v>
      </c>
      <c r="AA9" s="1" t="e">
        <f>_xlfn.STDEV.S(H9:X9)</f>
        <v>#VALUE!</v>
      </c>
      <c r="AB9" s="1" t="e">
        <f t="shared" si="1"/>
        <v>#VALUE!</v>
      </c>
    </row>
    <row r="12" spans="1:28">
      <c r="A12" s="1" t="s">
        <v>103</v>
      </c>
      <c r="B12" s="1">
        <f>(AB2/Y2)</f>
        <v>28.5</v>
      </c>
    </row>
    <row r="13" spans="1:28">
      <c r="A13" s="1" t="s">
        <v>104</v>
      </c>
      <c r="B13" s="1">
        <f>(AB3/Y3)</f>
        <v>20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K6" sqref="K6"/>
    </sheetView>
  </sheetViews>
  <sheetFormatPr defaultRowHeight="14.25"/>
  <cols>
    <col min="1" max="1" width="16.375" style="1" customWidth="1"/>
    <col min="2" max="25" width="8" style="1" customWidth="1"/>
    <col min="26" max="26" width="20.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113</v>
      </c>
      <c r="AB1" s="1" t="s">
        <v>106</v>
      </c>
    </row>
    <row r="2" spans="1:28">
      <c r="A2" s="1" t="str">
        <f>Schedule!A67</f>
        <v>SEA</v>
      </c>
      <c r="B2" s="1">
        <f>Schedule!B67</f>
        <v>0</v>
      </c>
      <c r="C2" s="1">
        <f>Schedule!C67</f>
        <v>0</v>
      </c>
      <c r="D2" s="1">
        <f>Schedule!D67</f>
        <v>0</v>
      </c>
      <c r="E2" s="1">
        <f>Schedule!E67</f>
        <v>0</v>
      </c>
      <c r="F2" s="1">
        <f>Schedule!F67</f>
        <v>0</v>
      </c>
      <c r="G2" s="1">
        <f t="shared" ref="G2:G9" si="0">SUM(B2:F2)</f>
        <v>0</v>
      </c>
      <c r="H2" s="1">
        <f>Schedule!G67</f>
        <v>9</v>
      </c>
      <c r="I2" s="1">
        <f>Schedule!H67</f>
        <v>12</v>
      </c>
      <c r="J2" s="1" t="str">
        <f>Schedule!I67</f>
        <v>@TEN</v>
      </c>
      <c r="K2" s="1" t="str">
        <f>Schedule!J67</f>
        <v>IND</v>
      </c>
      <c r="L2" s="1" t="str">
        <f>Schedule!K67</f>
        <v>@LAR</v>
      </c>
      <c r="M2" s="1" t="str">
        <f>Schedule!L67</f>
        <v>BYE</v>
      </c>
      <c r="N2" s="1" t="str">
        <f>Schedule!M67</f>
        <v>@NYG</v>
      </c>
      <c r="O2" s="1" t="str">
        <f>Schedule!N67</f>
        <v>HOU</v>
      </c>
      <c r="P2" s="1" t="str">
        <f>Schedule!O67</f>
        <v>WSH</v>
      </c>
      <c r="Q2" s="1" t="str">
        <f>Schedule!P67</f>
        <v>@ARI</v>
      </c>
      <c r="R2" s="1" t="str">
        <f>Schedule!Q67</f>
        <v>ATL</v>
      </c>
      <c r="S2" s="1" t="str">
        <f>Schedule!R67</f>
        <v>@SF</v>
      </c>
      <c r="T2" s="1" t="str">
        <f>Schedule!S67</f>
        <v>PHI</v>
      </c>
      <c r="U2" s="1" t="str">
        <f>Schedule!T67</f>
        <v>@JAX</v>
      </c>
      <c r="V2" s="1" t="str">
        <f>Schedule!U67</f>
        <v>LAR</v>
      </c>
      <c r="W2" s="1" t="str">
        <f>Schedule!V67</f>
        <v>@DAL</v>
      </c>
      <c r="X2" s="1" t="str">
        <f>Schedule!W67</f>
        <v>ARI</v>
      </c>
      <c r="Y2" s="1">
        <f>COUNT(H2:X2)</f>
        <v>2</v>
      </c>
      <c r="Z2" s="1">
        <f t="shared" ref="Z2:Z9" si="1">_xlfn.STDEV.S(C2:F2)</f>
        <v>0</v>
      </c>
      <c r="AA2" s="1">
        <f t="shared" ref="AA2:AA9" si="2">_xlfn.STDEV.S(H2:X2)</f>
        <v>2.1213203435596424</v>
      </c>
      <c r="AB2" s="1">
        <f t="shared" ref="AB2:AB9" si="3">SUM(H2:X2)</f>
        <v>21</v>
      </c>
    </row>
    <row r="3" spans="1:28">
      <c r="A3" s="1" t="str">
        <f>Schedule!A29</f>
        <v>SEA</v>
      </c>
      <c r="B3" s="1">
        <f>Schedule!B29</f>
        <v>0</v>
      </c>
      <c r="C3" s="1">
        <f>Schedule!C29</f>
        <v>0</v>
      </c>
      <c r="D3" s="1">
        <f>Schedule!D29</f>
        <v>0</v>
      </c>
      <c r="E3" s="1">
        <f>Schedule!E29</f>
        <v>0</v>
      </c>
      <c r="F3" s="1">
        <f>Schedule!F29</f>
        <v>0</v>
      </c>
      <c r="G3" s="1">
        <f t="shared" si="0"/>
        <v>0</v>
      </c>
      <c r="H3" s="1">
        <f>Schedule!G29</f>
        <v>17</v>
      </c>
      <c r="I3" s="1">
        <f>Schedule!H29</f>
        <v>9</v>
      </c>
      <c r="J3" s="1" t="str">
        <f>Schedule!I29</f>
        <v>@TEN</v>
      </c>
      <c r="K3" s="1" t="str">
        <f>Schedule!J29</f>
        <v>IND</v>
      </c>
      <c r="L3" s="1" t="str">
        <f>Schedule!K29</f>
        <v>@LAR</v>
      </c>
      <c r="M3" s="1" t="str">
        <f>Schedule!L29</f>
        <v>BYE</v>
      </c>
      <c r="N3" s="1" t="str">
        <f>Schedule!M29</f>
        <v>@NYG</v>
      </c>
      <c r="O3" s="1" t="str">
        <f>Schedule!N29</f>
        <v>HOU</v>
      </c>
      <c r="P3" s="1" t="str">
        <f>Schedule!O29</f>
        <v>WSH</v>
      </c>
      <c r="Q3" s="1" t="str">
        <f>Schedule!P29</f>
        <v>@ARI</v>
      </c>
      <c r="R3" s="1" t="str">
        <f>Schedule!Q29</f>
        <v>ATL</v>
      </c>
      <c r="S3" s="1" t="str">
        <f>Schedule!R29</f>
        <v>@SF</v>
      </c>
      <c r="T3" s="1" t="str">
        <f>Schedule!S29</f>
        <v>PHI</v>
      </c>
      <c r="U3" s="1" t="str">
        <f>Schedule!T29</f>
        <v>@JAX</v>
      </c>
      <c r="V3" s="1" t="str">
        <f>Schedule!U29</f>
        <v>LAR</v>
      </c>
      <c r="W3" s="1" t="str">
        <f>Schedule!V29</f>
        <v>@DAL</v>
      </c>
      <c r="X3" s="1" t="str">
        <f>Schedule!W29</f>
        <v>ARI</v>
      </c>
      <c r="Y3" s="1">
        <f>COUNT(H3:X3)</f>
        <v>2</v>
      </c>
      <c r="Z3" s="1">
        <f t="shared" si="1"/>
        <v>0</v>
      </c>
      <c r="AA3" s="1">
        <f t="shared" si="2"/>
        <v>5.6568542494923806</v>
      </c>
      <c r="AB3" s="1">
        <f t="shared" si="3"/>
        <v>26</v>
      </c>
    </row>
    <row r="4" spans="1:28">
      <c r="A4" s="1" t="str">
        <f>'C-inputs'!A66</f>
        <v>SEA</v>
      </c>
      <c r="B4" s="1">
        <f>'C-inputs'!B66</f>
        <v>0</v>
      </c>
      <c r="C4" s="1">
        <f>'C-inputs'!C66</f>
        <v>0</v>
      </c>
      <c r="D4" s="1">
        <f>'C-inputs'!D66</f>
        <v>0</v>
      </c>
      <c r="E4" s="1">
        <f>'C-inputs'!E66</f>
        <v>0</v>
      </c>
      <c r="F4" s="1">
        <f>'C-inputs'!F66</f>
        <v>0</v>
      </c>
      <c r="G4" s="1">
        <f t="shared" si="0"/>
        <v>0</v>
      </c>
      <c r="H4" s="1" t="str">
        <f>'C-inputs'!G66</f>
        <v>@GB</v>
      </c>
      <c r="I4" s="1" t="str">
        <f>'C-inputs'!H66</f>
        <v>SF</v>
      </c>
      <c r="J4" s="1">
        <f>'C-inputs'!I66</f>
        <v>25.2</v>
      </c>
      <c r="K4" s="1" t="str">
        <f>'C-inputs'!J66</f>
        <v>IND</v>
      </c>
      <c r="L4" s="1" t="str">
        <f>'C-inputs'!K66</f>
        <v>@LAR</v>
      </c>
      <c r="M4" s="1" t="str">
        <f>'C-inputs'!L66</f>
        <v>BYE</v>
      </c>
      <c r="N4" s="1" t="str">
        <f>'C-inputs'!M66</f>
        <v>@NYG</v>
      </c>
      <c r="O4" s="1" t="str">
        <f>'C-inputs'!N66</f>
        <v>HOU</v>
      </c>
      <c r="P4" s="1" t="str">
        <f>'C-inputs'!O66</f>
        <v>WSH</v>
      </c>
      <c r="Q4" s="1" t="str">
        <f>'C-inputs'!P66</f>
        <v>@ARI</v>
      </c>
      <c r="R4" s="1" t="str">
        <f>'C-inputs'!Q66</f>
        <v>ATL</v>
      </c>
      <c r="S4" s="1" t="str">
        <f>'C-inputs'!R66</f>
        <v>@SF</v>
      </c>
      <c r="T4" s="1" t="str">
        <f>'C-inputs'!S66</f>
        <v>PHI</v>
      </c>
      <c r="U4" s="1" t="str">
        <f>'C-inputs'!T66</f>
        <v>@JAX</v>
      </c>
      <c r="V4" s="1" t="str">
        <f>'C-inputs'!U66</f>
        <v>LAR</v>
      </c>
      <c r="W4" s="1" t="str">
        <f>'C-inputs'!V66</f>
        <v>@DAL</v>
      </c>
      <c r="X4" s="1" t="str">
        <f>'C-inputs'!W66</f>
        <v>ARI</v>
      </c>
      <c r="Y4" s="1">
        <f>COUNT(H4:X4)</f>
        <v>1</v>
      </c>
      <c r="Z4" s="1">
        <f t="shared" si="1"/>
        <v>0</v>
      </c>
      <c r="AA4" s="1" t="e">
        <f t="shared" si="2"/>
        <v>#DIV/0!</v>
      </c>
      <c r="AB4" s="1">
        <f t="shared" si="3"/>
        <v>25.2</v>
      </c>
    </row>
    <row r="5" spans="1:28">
      <c r="A5" s="1" t="s">
        <v>199</v>
      </c>
      <c r="B5" s="1">
        <f>(B2-B4)</f>
        <v>0</v>
      </c>
      <c r="C5" s="1">
        <f>(C2-C4)</f>
        <v>0</v>
      </c>
      <c r="D5" s="1">
        <f>(D2-D4)</f>
        <v>0</v>
      </c>
      <c r="E5" s="1">
        <f>(E2-E4)</f>
        <v>0</v>
      </c>
      <c r="F5" s="1">
        <f>(F2-F4)</f>
        <v>0</v>
      </c>
      <c r="G5" s="1">
        <f t="shared" si="0"/>
        <v>0</v>
      </c>
      <c r="H5" s="1" t="e">
        <f t="shared" ref="H5:X5" si="4">(H2-H4)</f>
        <v>#VALUE!</v>
      </c>
      <c r="I5" s="1" t="e">
        <f t="shared" si="4"/>
        <v>#VALUE!</v>
      </c>
      <c r="J5" s="1" t="e">
        <f t="shared" si="4"/>
        <v>#VALUE!</v>
      </c>
      <c r="K5" s="1" t="e">
        <f t="shared" si="4"/>
        <v>#VALUE!</v>
      </c>
      <c r="L5" s="1" t="e">
        <f t="shared" si="4"/>
        <v>#VALUE!</v>
      </c>
      <c r="M5" s="1" t="e">
        <f t="shared" si="4"/>
        <v>#VALUE!</v>
      </c>
      <c r="N5" s="1" t="e">
        <f t="shared" si="4"/>
        <v>#VALUE!</v>
      </c>
      <c r="O5" s="1" t="e">
        <f t="shared" si="4"/>
        <v>#VALUE!</v>
      </c>
      <c r="P5" s="1" t="e">
        <f t="shared" si="4"/>
        <v>#VALUE!</v>
      </c>
      <c r="Q5" s="1" t="e">
        <f t="shared" si="4"/>
        <v>#VALUE!</v>
      </c>
      <c r="R5" s="1" t="e">
        <f t="shared" si="4"/>
        <v>#VALUE!</v>
      </c>
      <c r="S5" s="1" t="e">
        <f t="shared" si="4"/>
        <v>#VALUE!</v>
      </c>
      <c r="T5" s="1" t="e">
        <f t="shared" si="4"/>
        <v>#VALUE!</v>
      </c>
      <c r="U5" s="1" t="e">
        <f t="shared" si="4"/>
        <v>#VALUE!</v>
      </c>
      <c r="V5" s="1" t="e">
        <f t="shared" si="4"/>
        <v>#VALUE!</v>
      </c>
      <c r="W5" s="1" t="e">
        <f t="shared" si="4"/>
        <v>#VALUE!</v>
      </c>
      <c r="X5" s="1" t="e">
        <f t="shared" si="4"/>
        <v>#VALUE!</v>
      </c>
      <c r="Y5" s="1">
        <f>COUNT(H5:X5)</f>
        <v>0</v>
      </c>
      <c r="Z5" s="1">
        <f t="shared" si="1"/>
        <v>0</v>
      </c>
      <c r="AA5" s="1" t="e">
        <f t="shared" si="2"/>
        <v>#VALUE!</v>
      </c>
      <c r="AB5" s="1" t="e">
        <f t="shared" si="3"/>
        <v>#VALUE!</v>
      </c>
    </row>
    <row r="6" spans="1:28">
      <c r="A6" s="1" t="str">
        <f>'C-inputs'!A30</f>
        <v>SEA</v>
      </c>
      <c r="B6" s="1">
        <f>'C-inputs'!B30</f>
        <v>0</v>
      </c>
      <c r="C6" s="1">
        <f>'C-inputs'!C30</f>
        <v>0</v>
      </c>
      <c r="D6" s="1">
        <f>'C-inputs'!D30</f>
        <v>0</v>
      </c>
      <c r="E6" s="1">
        <f>'C-inputs'!E30</f>
        <v>0</v>
      </c>
      <c r="F6" s="1">
        <f>'C-inputs'!F30</f>
        <v>0</v>
      </c>
      <c r="G6" s="1">
        <f t="shared" si="0"/>
        <v>0</v>
      </c>
      <c r="H6" s="1">
        <f>'C-inputs'!G30</f>
        <v>3</v>
      </c>
      <c r="I6" s="1">
        <f>'C-inputs'!H30</f>
        <v>-13.5</v>
      </c>
      <c r="J6" s="1" t="str">
        <f>'C-inputs'!I30</f>
        <v>@TEN</v>
      </c>
      <c r="K6" s="1" t="str">
        <f>'C-inputs'!J30</f>
        <v>IND</v>
      </c>
      <c r="L6" s="1" t="str">
        <f>'C-inputs'!K30</f>
        <v>@LAR</v>
      </c>
      <c r="M6" s="1" t="str">
        <f>'C-inputs'!L30</f>
        <v>BYE</v>
      </c>
      <c r="N6" s="1" t="str">
        <f>'C-inputs'!M30</f>
        <v>@NYG</v>
      </c>
      <c r="O6" s="1" t="str">
        <f>'C-inputs'!N30</f>
        <v>HOU</v>
      </c>
      <c r="P6" s="1" t="str">
        <f>'C-inputs'!O30</f>
        <v>WSH</v>
      </c>
      <c r="Q6" s="1" t="str">
        <f>'C-inputs'!P30</f>
        <v>@ARI</v>
      </c>
      <c r="R6" s="1" t="str">
        <f>'C-inputs'!Q30</f>
        <v>ATL</v>
      </c>
      <c r="S6" s="1" t="str">
        <f>'C-inputs'!R30</f>
        <v>@SF</v>
      </c>
      <c r="T6" s="1" t="str">
        <f>'C-inputs'!S30</f>
        <v>PHI</v>
      </c>
      <c r="U6" s="1" t="str">
        <f>'C-inputs'!T30</f>
        <v>@JAX</v>
      </c>
      <c r="V6" s="1" t="str">
        <f>'C-inputs'!U30</f>
        <v>LAR</v>
      </c>
      <c r="W6" s="1" t="str">
        <f>'C-inputs'!V30</f>
        <v>@DAL</v>
      </c>
      <c r="X6" s="1" t="str">
        <f>'C-inputs'!W30</f>
        <v>ARI</v>
      </c>
      <c r="Y6" s="1">
        <f>COUNT(H6:X6)</f>
        <v>2</v>
      </c>
      <c r="Z6" s="1">
        <f t="shared" si="1"/>
        <v>0</v>
      </c>
      <c r="AA6" s="1">
        <f t="shared" si="2"/>
        <v>11.667261889578034</v>
      </c>
      <c r="AB6" s="1">
        <f t="shared" si="3"/>
        <v>-10.5</v>
      </c>
    </row>
    <row r="7" spans="1:28">
      <c r="A7" s="1" t="s">
        <v>109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 t="shared" si="0"/>
        <v>0</v>
      </c>
      <c r="H7" s="1">
        <f t="shared" ref="H7:X7" si="5">(H2-H3)</f>
        <v>-8</v>
      </c>
      <c r="I7" s="1">
        <f t="shared" si="5"/>
        <v>3</v>
      </c>
      <c r="J7" s="1" t="e">
        <f t="shared" si="5"/>
        <v>#VALUE!</v>
      </c>
      <c r="K7" s="1" t="e">
        <f t="shared" si="5"/>
        <v>#VALUE!</v>
      </c>
      <c r="L7" s="1" t="e">
        <f t="shared" si="5"/>
        <v>#VALUE!</v>
      </c>
      <c r="M7" s="1" t="e">
        <f t="shared" si="5"/>
        <v>#VALUE!</v>
      </c>
      <c r="N7" s="1" t="e">
        <f t="shared" si="5"/>
        <v>#VALUE!</v>
      </c>
      <c r="O7" s="1" t="e">
        <f t="shared" si="5"/>
        <v>#VALUE!</v>
      </c>
      <c r="P7" s="1" t="e">
        <f t="shared" si="5"/>
        <v>#VALUE!</v>
      </c>
      <c r="Q7" s="1" t="e">
        <f t="shared" si="5"/>
        <v>#VALUE!</v>
      </c>
      <c r="R7" s="1" t="e">
        <f t="shared" si="5"/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1"/>
        <v>0</v>
      </c>
      <c r="AA7" s="1" t="e">
        <f t="shared" si="2"/>
        <v>#VALUE!</v>
      </c>
      <c r="AB7" s="1" t="e">
        <f t="shared" si="3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 t="shared" si="0"/>
        <v>0</v>
      </c>
      <c r="H8" s="1">
        <f t="shared" ref="H8:X8" si="6">(H2-H3)+H6</f>
        <v>-5</v>
      </c>
      <c r="I8" s="1">
        <f t="shared" si="6"/>
        <v>-10.5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1"/>
        <v>0</v>
      </c>
      <c r="AA8" s="1" t="e">
        <f t="shared" si="2"/>
        <v>#VALUE!</v>
      </c>
      <c r="AB8" s="1" t="e">
        <f t="shared" si="3"/>
        <v>#VALUE!</v>
      </c>
    </row>
    <row r="9" spans="1:28">
      <c r="A9" s="1" t="s">
        <v>141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 t="shared" si="0"/>
        <v>0</v>
      </c>
      <c r="H9" s="1" t="e">
        <f t="shared" ref="H9:X9" si="7">(H4+H6-H3)</f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 t="shared" si="1"/>
        <v>0</v>
      </c>
      <c r="AA9" s="1" t="e">
        <f t="shared" si="2"/>
        <v>#VALUE!</v>
      </c>
      <c r="AB9" s="1" t="e">
        <f t="shared" si="3"/>
        <v>#VALUE!</v>
      </c>
    </row>
    <row r="12" spans="1:28">
      <c r="A12" s="1" t="s">
        <v>103</v>
      </c>
      <c r="B12" s="1">
        <f>(AB2/Y2)</f>
        <v>10.5</v>
      </c>
    </row>
    <row r="13" spans="1:28">
      <c r="A13" s="1" t="s">
        <v>104</v>
      </c>
      <c r="B13" s="1">
        <f>(AB3/Y3)</f>
        <v>13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:F6"/>
    </sheetView>
  </sheetViews>
  <sheetFormatPr defaultRowHeight="14.25"/>
  <cols>
    <col min="1" max="1" width="15.25" style="1" customWidth="1"/>
    <col min="2" max="25" width="8" style="1" customWidth="1"/>
    <col min="26" max="26" width="21.125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Schedule!A68</f>
        <v>TB</v>
      </c>
      <c r="B2" s="1">
        <f>Schedule!B68</f>
        <v>0</v>
      </c>
      <c r="C2" s="1">
        <f>Schedule!C68</f>
        <v>0</v>
      </c>
      <c r="D2" s="1">
        <f>Schedule!D68</f>
        <v>0</v>
      </c>
      <c r="E2" s="1">
        <f>Schedule!E68</f>
        <v>0</v>
      </c>
      <c r="F2" s="1">
        <f>Schedule!F68</f>
        <v>0</v>
      </c>
      <c r="G2" s="1">
        <f>SUM(B2:F2)</f>
        <v>0</v>
      </c>
      <c r="H2" s="1">
        <f>Schedule!G68</f>
        <v>0</v>
      </c>
      <c r="I2" s="1">
        <f>Schedule!H68</f>
        <v>29</v>
      </c>
      <c r="J2" s="1" t="str">
        <f>Schedule!I68</f>
        <v>@MIN</v>
      </c>
      <c r="K2" s="1" t="str">
        <f>Schedule!J68</f>
        <v>NYG</v>
      </c>
      <c r="L2" s="1" t="str">
        <f>Schedule!K68</f>
        <v>NE</v>
      </c>
      <c r="M2" s="1" t="str">
        <f>Schedule!L68</f>
        <v>@ARI</v>
      </c>
      <c r="N2" s="1" t="str">
        <f>Schedule!M68</f>
        <v>@BUF</v>
      </c>
      <c r="O2" s="1" t="str">
        <f>Schedule!N68</f>
        <v>CAR</v>
      </c>
      <c r="P2" s="1" t="str">
        <f>Schedule!O68</f>
        <v>@NO</v>
      </c>
      <c r="Q2" s="1" t="str">
        <f>Schedule!P68</f>
        <v>NYJ</v>
      </c>
      <c r="R2" s="1" t="str">
        <f>Schedule!Q68</f>
        <v>BYE</v>
      </c>
      <c r="S2" s="1" t="str">
        <f>Schedule!R68</f>
        <v>@ATL</v>
      </c>
      <c r="T2" s="1" t="str">
        <f>Schedule!S68</f>
        <v>@GB</v>
      </c>
      <c r="U2" s="1" t="str">
        <f>Schedule!T68</f>
        <v>DET</v>
      </c>
      <c r="V2" s="1" t="str">
        <f>Schedule!U68</f>
        <v>ATL</v>
      </c>
      <c r="W2" s="1" t="str">
        <f>Schedule!V68</f>
        <v>@CAR</v>
      </c>
      <c r="X2" s="1" t="str">
        <f>Schedule!W68</f>
        <v>NO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20.506096654409877</v>
      </c>
      <c r="AB2" s="1">
        <f t="shared" ref="AB2:AB9" si="2">SUM(H2:X2)</f>
        <v>29</v>
      </c>
    </row>
    <row r="3" spans="1:28">
      <c r="A3" s="1" t="str">
        <f>Schedule!A30</f>
        <v>TB</v>
      </c>
      <c r="B3" s="1">
        <f>Schedule!B30</f>
        <v>0</v>
      </c>
      <c r="C3" s="1">
        <f>Schedule!C30</f>
        <v>0</v>
      </c>
      <c r="D3" s="1">
        <f>Schedule!D30</f>
        <v>0</v>
      </c>
      <c r="E3" s="1">
        <f>Schedule!E30</f>
        <v>0</v>
      </c>
      <c r="F3" s="1">
        <f>Schedule!F30</f>
        <v>0</v>
      </c>
      <c r="G3" s="1">
        <f>SUM(B3:F3)</f>
        <v>0</v>
      </c>
      <c r="H3" s="1">
        <f>Schedule!G30</f>
        <v>0</v>
      </c>
      <c r="I3" s="1">
        <f>Schedule!H30</f>
        <v>7</v>
      </c>
      <c r="J3" s="1" t="str">
        <f>Schedule!I30</f>
        <v>@MIN</v>
      </c>
      <c r="K3" s="1" t="str">
        <f>Schedule!J30</f>
        <v>NYG</v>
      </c>
      <c r="L3" s="1" t="str">
        <f>Schedule!K30</f>
        <v>NE</v>
      </c>
      <c r="M3" s="1" t="str">
        <f>Schedule!L30</f>
        <v>@ARI</v>
      </c>
      <c r="N3" s="1" t="str">
        <f>Schedule!M30</f>
        <v>@BUF</v>
      </c>
      <c r="O3" s="1" t="str">
        <f>Schedule!N30</f>
        <v>CAR</v>
      </c>
      <c r="P3" s="1" t="str">
        <f>Schedule!O30</f>
        <v>@NO</v>
      </c>
      <c r="Q3" s="1" t="str">
        <f>Schedule!P30</f>
        <v>NYJ</v>
      </c>
      <c r="R3" s="1" t="str">
        <f>Schedule!Q30</f>
        <v>BYE</v>
      </c>
      <c r="S3" s="1" t="str">
        <f>Schedule!R30</f>
        <v>@ATL</v>
      </c>
      <c r="T3" s="1" t="str">
        <f>Schedule!S30</f>
        <v>@GB</v>
      </c>
      <c r="U3" s="1" t="str">
        <f>Schedule!T30</f>
        <v>DET</v>
      </c>
      <c r="V3" s="1" t="str">
        <f>Schedule!U30</f>
        <v>ATL</v>
      </c>
      <c r="W3" s="1" t="str">
        <f>Schedule!V30</f>
        <v>@CAR</v>
      </c>
      <c r="X3" s="1" t="str">
        <f>Schedule!W30</f>
        <v>NO</v>
      </c>
      <c r="Y3" s="1">
        <f>COUNT(H3:X3)</f>
        <v>2</v>
      </c>
      <c r="Z3" s="1">
        <f t="shared" si="0"/>
        <v>0</v>
      </c>
      <c r="AA3" s="1">
        <f t="shared" si="1"/>
        <v>4.9497474683058327</v>
      </c>
      <c r="AB3" s="1">
        <f t="shared" si="2"/>
        <v>7</v>
      </c>
    </row>
    <row r="4" spans="1:28">
      <c r="A4" s="1" t="str">
        <f>'C-inputs'!A67</f>
        <v>TB</v>
      </c>
      <c r="B4" s="1">
        <f>'C-inputs'!B67</f>
        <v>0</v>
      </c>
      <c r="C4" s="1">
        <f>'C-inputs'!C67</f>
        <v>0</v>
      </c>
      <c r="D4" s="1">
        <f>'C-inputs'!D67</f>
        <v>0</v>
      </c>
      <c r="E4" s="1">
        <f>'C-inputs'!E67</f>
        <v>0</v>
      </c>
      <c r="F4" s="1">
        <f>'C-inputs'!F67</f>
        <v>0</v>
      </c>
      <c r="G4" s="1">
        <f>SUM(B4:F4)</f>
        <v>0</v>
      </c>
      <c r="H4" s="1" t="str">
        <f>'C-inputs'!G67</f>
        <v>@MIA</v>
      </c>
      <c r="I4" s="1" t="str">
        <f>'C-inputs'!H67</f>
        <v>CHI</v>
      </c>
      <c r="J4" s="1">
        <f>'C-inputs'!I67</f>
        <v>25.8</v>
      </c>
      <c r="K4" s="1" t="str">
        <f>'C-inputs'!J67</f>
        <v>NYG</v>
      </c>
      <c r="L4" s="1" t="str">
        <f>'C-inputs'!K67</f>
        <v>NE</v>
      </c>
      <c r="M4" s="1" t="str">
        <f>'C-inputs'!L67</f>
        <v>@ARI</v>
      </c>
      <c r="N4" s="1" t="str">
        <f>'C-inputs'!M67</f>
        <v>@BUF</v>
      </c>
      <c r="O4" s="1" t="str">
        <f>'C-inputs'!N67</f>
        <v>CAR</v>
      </c>
      <c r="P4" s="1" t="str">
        <f>'C-inputs'!O67</f>
        <v>@NO</v>
      </c>
      <c r="Q4" s="1" t="str">
        <f>'C-inputs'!P67</f>
        <v>NYJ</v>
      </c>
      <c r="R4" s="1" t="str">
        <f>'C-inputs'!Q67</f>
        <v>BYE</v>
      </c>
      <c r="S4" s="1" t="str">
        <f>'C-inputs'!R67</f>
        <v>@ATL</v>
      </c>
      <c r="T4" s="1" t="str">
        <f>'C-inputs'!S67</f>
        <v>@GB</v>
      </c>
      <c r="U4" s="1" t="str">
        <f>'C-inputs'!T67</f>
        <v>DET</v>
      </c>
      <c r="V4" s="1" t="str">
        <f>'C-inputs'!U67</f>
        <v>ATL</v>
      </c>
      <c r="W4" s="1" t="str">
        <f>'C-inputs'!V67</f>
        <v>@CAR</v>
      </c>
      <c r="X4" s="1" t="str">
        <f>'C-inputs'!W67</f>
        <v>NO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25.8</v>
      </c>
    </row>
    <row r="5" spans="1:28">
      <c r="A5" s="1" t="s">
        <v>200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'C-inputs'!A31</f>
        <v>TB</v>
      </c>
      <c r="B6" s="1">
        <f>'C-inputs'!B31</f>
        <v>0</v>
      </c>
      <c r="C6" s="1">
        <f>'C-inputs'!C31</f>
        <v>0</v>
      </c>
      <c r="D6" s="1">
        <f>'C-inputs'!D31</f>
        <v>0</v>
      </c>
      <c r="E6" s="1">
        <f>'C-inputs'!E31</f>
        <v>0</v>
      </c>
      <c r="F6" s="1">
        <f>'C-inputs'!F31</f>
        <v>0</v>
      </c>
      <c r="G6" s="1">
        <f>SUM(B6:F6)</f>
        <v>0</v>
      </c>
      <c r="H6" s="1">
        <f>'C-inputs'!G31</f>
        <v>-2.5</v>
      </c>
      <c r="I6" s="1">
        <f>'C-inputs'!H31</f>
        <v>-7</v>
      </c>
      <c r="J6" s="1" t="str">
        <f>'C-inputs'!I31</f>
        <v>@MIN</v>
      </c>
      <c r="K6" s="1" t="str">
        <f>'C-inputs'!J31</f>
        <v>NYG</v>
      </c>
      <c r="L6" s="1" t="str">
        <f>'C-inputs'!K31</f>
        <v>NE</v>
      </c>
      <c r="M6" s="1" t="str">
        <f>'C-inputs'!L31</f>
        <v>@ARI</v>
      </c>
      <c r="N6" s="1" t="str">
        <f>'C-inputs'!M31</f>
        <v>@BUF</v>
      </c>
      <c r="O6" s="1" t="str">
        <f>'C-inputs'!N31</f>
        <v>CAR</v>
      </c>
      <c r="P6" s="1" t="str">
        <f>'C-inputs'!O31</f>
        <v>@NO</v>
      </c>
      <c r="Q6" s="1" t="str">
        <f>'C-inputs'!P31</f>
        <v>NYJ</v>
      </c>
      <c r="R6" s="1" t="str">
        <f>'C-inputs'!Q31</f>
        <v>BYE</v>
      </c>
      <c r="S6" s="1" t="str">
        <f>'C-inputs'!R31</f>
        <v>@ATL</v>
      </c>
      <c r="T6" s="1" t="str">
        <f>'C-inputs'!S31</f>
        <v>@GB</v>
      </c>
      <c r="U6" s="1" t="str">
        <f>'C-inputs'!T31</f>
        <v>DET</v>
      </c>
      <c r="V6" s="1" t="str">
        <f>'C-inputs'!U31</f>
        <v>ATL</v>
      </c>
      <c r="W6" s="1" t="str">
        <f>'C-inputs'!V31</f>
        <v>@CAR</v>
      </c>
      <c r="X6" s="1" t="str">
        <f>'C-inputs'!W31</f>
        <v>NO</v>
      </c>
      <c r="Y6" s="1">
        <f>COUNT(H6:X6)</f>
        <v>2</v>
      </c>
      <c r="Z6" s="1">
        <f t="shared" si="0"/>
        <v>0</v>
      </c>
      <c r="AA6" s="1">
        <f t="shared" si="1"/>
        <v>3.1819805153394638</v>
      </c>
      <c r="AB6" s="1">
        <f t="shared" si="2"/>
        <v>-9.5</v>
      </c>
    </row>
    <row r="7" spans="1:28">
      <c r="A7" s="1" t="s">
        <v>132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0</v>
      </c>
      <c r="I7" s="1">
        <f t="shared" si="4"/>
        <v>22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-2.5</v>
      </c>
      <c r="I8" s="1">
        <f t="shared" si="5"/>
        <v>15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133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14.5</v>
      </c>
    </row>
    <row r="13" spans="1:28">
      <c r="A13" s="1" t="s">
        <v>104</v>
      </c>
      <c r="B13" s="1">
        <f>(AB3/Y3)</f>
        <v>3.5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:F6"/>
    </sheetView>
  </sheetViews>
  <sheetFormatPr defaultRowHeight="14.25"/>
  <cols>
    <col min="1" max="1" width="16.375" style="1" customWidth="1"/>
    <col min="2" max="25" width="8" style="1" customWidth="1"/>
    <col min="26" max="26" width="20.875" style="1" customWidth="1"/>
    <col min="27" max="27" width="21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Schedule!A69</f>
        <v>TEN</v>
      </c>
      <c r="B2" s="1">
        <f>Schedule!B69</f>
        <v>0</v>
      </c>
      <c r="C2" s="1">
        <f>Schedule!C69</f>
        <v>0</v>
      </c>
      <c r="D2" s="1">
        <f>Schedule!D69</f>
        <v>0</v>
      </c>
      <c r="E2" s="1">
        <f>Schedule!E69</f>
        <v>0</v>
      </c>
      <c r="F2" s="1">
        <f>Schedule!F69</f>
        <v>0</v>
      </c>
      <c r="G2" s="1">
        <f>SUM(B2:F2)</f>
        <v>0</v>
      </c>
      <c r="H2" s="1">
        <f>Schedule!G69</f>
        <v>16</v>
      </c>
      <c r="I2" s="1">
        <f>Schedule!H69</f>
        <v>37</v>
      </c>
      <c r="J2" s="1" t="str">
        <f>Schedule!I69</f>
        <v>SEA</v>
      </c>
      <c r="K2" s="1" t="str">
        <f>Schedule!J69</f>
        <v>@HOU</v>
      </c>
      <c r="L2" s="1" t="str">
        <f>Schedule!K69</f>
        <v>@MIA</v>
      </c>
      <c r="M2" s="1" t="str">
        <f>Schedule!L69</f>
        <v>IND</v>
      </c>
      <c r="N2" s="1" t="str">
        <f>Schedule!M69</f>
        <v>@CLE</v>
      </c>
      <c r="O2" s="1" t="str">
        <f>Schedule!N69</f>
        <v>BYE</v>
      </c>
      <c r="P2" s="1" t="str">
        <f>Schedule!O69</f>
        <v>BAL</v>
      </c>
      <c r="Q2" s="1" t="str">
        <f>Schedule!P69</f>
        <v>CIN</v>
      </c>
      <c r="R2" s="1" t="str">
        <f>Schedule!Q69</f>
        <v>@PIT</v>
      </c>
      <c r="S2" s="1" t="str">
        <f>Schedule!R69</f>
        <v>@IND</v>
      </c>
      <c r="T2" s="1" t="str">
        <f>Schedule!S69</f>
        <v>HOU</v>
      </c>
      <c r="U2" s="1" t="str">
        <f>Schedule!T69</f>
        <v>@ARI</v>
      </c>
      <c r="V2" s="1" t="str">
        <f>Schedule!U69</f>
        <v>@SF</v>
      </c>
      <c r="W2" s="1" t="str">
        <f>Schedule!V69</f>
        <v>LAR</v>
      </c>
      <c r="X2" s="1" t="str">
        <f>Schedule!W69</f>
        <v>JAX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14.849242404917497</v>
      </c>
      <c r="AB2" s="1">
        <f t="shared" ref="AB2:AB9" si="2">SUM(H2:X2)</f>
        <v>53</v>
      </c>
    </row>
    <row r="3" spans="1:28">
      <c r="A3" s="1" t="str">
        <f>Schedule!A31</f>
        <v>TEN</v>
      </c>
      <c r="B3" s="1">
        <f>Schedule!B31</f>
        <v>0</v>
      </c>
      <c r="C3" s="1">
        <f>Schedule!C31</f>
        <v>0</v>
      </c>
      <c r="D3" s="1">
        <f>Schedule!D31</f>
        <v>0</v>
      </c>
      <c r="E3" s="1">
        <f>Schedule!E31</f>
        <v>0</v>
      </c>
      <c r="F3" s="1">
        <f>Schedule!F31</f>
        <v>0</v>
      </c>
      <c r="G3" s="1">
        <f>SUM(B3:F3)</f>
        <v>0</v>
      </c>
      <c r="H3" s="1">
        <f>Schedule!G31</f>
        <v>26</v>
      </c>
      <c r="I3" s="1">
        <f>Schedule!H31</f>
        <v>7</v>
      </c>
      <c r="J3" s="1" t="str">
        <f>Schedule!I31</f>
        <v>SEA</v>
      </c>
      <c r="K3" s="1" t="str">
        <f>Schedule!J31</f>
        <v>@HOU</v>
      </c>
      <c r="L3" s="1" t="str">
        <f>Schedule!K31</f>
        <v>@MIA</v>
      </c>
      <c r="M3" s="1" t="str">
        <f>Schedule!L31</f>
        <v>IND</v>
      </c>
      <c r="N3" s="1" t="str">
        <f>Schedule!M31</f>
        <v>@CLE</v>
      </c>
      <c r="O3" s="1" t="str">
        <f>Schedule!N31</f>
        <v>BYE</v>
      </c>
      <c r="P3" s="1" t="str">
        <f>Schedule!O31</f>
        <v>BAL</v>
      </c>
      <c r="Q3" s="1" t="str">
        <f>Schedule!P31</f>
        <v>CIN</v>
      </c>
      <c r="R3" s="1" t="str">
        <f>Schedule!Q31</f>
        <v>@PIT</v>
      </c>
      <c r="S3" s="1" t="str">
        <f>Schedule!R31</f>
        <v>@IND</v>
      </c>
      <c r="T3" s="1" t="str">
        <f>Schedule!S31</f>
        <v>HOU</v>
      </c>
      <c r="U3" s="1" t="str">
        <f>Schedule!T31</f>
        <v>@ARI</v>
      </c>
      <c r="V3" s="1" t="str">
        <f>Schedule!U31</f>
        <v>@SF</v>
      </c>
      <c r="W3" s="1" t="str">
        <f>Schedule!V31</f>
        <v>LAR</v>
      </c>
      <c r="X3" s="1" t="str">
        <f>Schedule!W31</f>
        <v>JAX</v>
      </c>
      <c r="Y3" s="1">
        <f>COUNT(H3:X3)</f>
        <v>2</v>
      </c>
      <c r="Z3" s="1">
        <f t="shared" si="0"/>
        <v>0</v>
      </c>
      <c r="AA3" s="1">
        <f t="shared" si="1"/>
        <v>13.435028842544403</v>
      </c>
      <c r="AB3" s="1">
        <f t="shared" si="2"/>
        <v>33</v>
      </c>
    </row>
    <row r="4" spans="1:28">
      <c r="A4" s="1" t="str">
        <f>'C-inputs'!A68</f>
        <v>TEN</v>
      </c>
      <c r="B4" s="1">
        <f>'C-inputs'!B68</f>
        <v>0</v>
      </c>
      <c r="C4" s="1">
        <f>'C-inputs'!C68</f>
        <v>0</v>
      </c>
      <c r="D4" s="1">
        <f>'C-inputs'!D68</f>
        <v>0</v>
      </c>
      <c r="E4" s="1">
        <f>'C-inputs'!E68</f>
        <v>0</v>
      </c>
      <c r="F4" s="1">
        <f>'C-inputs'!F68</f>
        <v>0</v>
      </c>
      <c r="G4" s="1">
        <f>SUM(B4:F4)</f>
        <v>0</v>
      </c>
      <c r="H4" s="1" t="str">
        <f>'C-inputs'!G68</f>
        <v>OAK</v>
      </c>
      <c r="I4" s="1" t="str">
        <f>'C-inputs'!H68</f>
        <v>@JAX</v>
      </c>
      <c r="J4" s="1">
        <f>'C-inputs'!I68</f>
        <v>19.8</v>
      </c>
      <c r="K4" s="1" t="str">
        <f>'C-inputs'!J68</f>
        <v>@HOU</v>
      </c>
      <c r="L4" s="1" t="str">
        <f>'C-inputs'!K68</f>
        <v>@MIA</v>
      </c>
      <c r="M4" s="1" t="str">
        <f>'C-inputs'!L68</f>
        <v>IND</v>
      </c>
      <c r="N4" s="1" t="str">
        <f>'C-inputs'!M68</f>
        <v>@CLE</v>
      </c>
      <c r="O4" s="1" t="str">
        <f>'C-inputs'!N68</f>
        <v>BYE</v>
      </c>
      <c r="P4" s="1" t="str">
        <f>'C-inputs'!O68</f>
        <v>BAL</v>
      </c>
      <c r="Q4" s="1" t="str">
        <f>'C-inputs'!P68</f>
        <v>CIN</v>
      </c>
      <c r="R4" s="1" t="str">
        <f>'C-inputs'!Q68</f>
        <v>@PIT</v>
      </c>
      <c r="S4" s="1" t="str">
        <f>'C-inputs'!R68</f>
        <v>@IND</v>
      </c>
      <c r="T4" s="1" t="str">
        <f>'C-inputs'!S68</f>
        <v>HOU</v>
      </c>
      <c r="U4" s="1" t="str">
        <f>'C-inputs'!T68</f>
        <v>@ARI</v>
      </c>
      <c r="V4" s="1" t="str">
        <f>'C-inputs'!U68</f>
        <v>@SF</v>
      </c>
      <c r="W4" s="1" t="str">
        <f>'C-inputs'!V68</f>
        <v>LAR</v>
      </c>
      <c r="X4" s="1" t="str">
        <f>'C-inputs'!W68</f>
        <v>JAX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19.8</v>
      </c>
    </row>
    <row r="5" spans="1:28">
      <c r="A5" s="1" t="s">
        <v>201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'C-inputs'!A32</f>
        <v>TEN</v>
      </c>
      <c r="B6" s="1">
        <f>'C-inputs'!B32</f>
        <v>0</v>
      </c>
      <c r="C6" s="1">
        <f>'C-inputs'!C32</f>
        <v>0</v>
      </c>
      <c r="D6" s="1">
        <f>'C-inputs'!D32</f>
        <v>0</v>
      </c>
      <c r="E6" s="1">
        <f>'C-inputs'!E32</f>
        <v>0</v>
      </c>
      <c r="F6" s="1">
        <f>'C-inputs'!F32</f>
        <v>0</v>
      </c>
      <c r="G6" s="1">
        <f>SUM(B6:F6)</f>
        <v>0</v>
      </c>
      <c r="H6" s="1">
        <f>'C-inputs'!G32</f>
        <v>-2</v>
      </c>
      <c r="I6" s="1">
        <f>'C-inputs'!H32</f>
        <v>-1</v>
      </c>
      <c r="J6" s="1" t="str">
        <f>'C-inputs'!I32</f>
        <v>SEA</v>
      </c>
      <c r="K6" s="1" t="str">
        <f>'C-inputs'!J32</f>
        <v>@HOU</v>
      </c>
      <c r="L6" s="1" t="str">
        <f>'C-inputs'!K32</f>
        <v>@MIA</v>
      </c>
      <c r="M6" s="1" t="str">
        <f>'C-inputs'!L32</f>
        <v>IND</v>
      </c>
      <c r="N6" s="1" t="str">
        <f>'C-inputs'!M32</f>
        <v>@CLE</v>
      </c>
      <c r="O6" s="1" t="str">
        <f>'C-inputs'!N32</f>
        <v>BYE</v>
      </c>
      <c r="P6" s="1" t="str">
        <f>'C-inputs'!O32</f>
        <v>BAL</v>
      </c>
      <c r="Q6" s="1" t="str">
        <f>'C-inputs'!P32</f>
        <v>CIN</v>
      </c>
      <c r="R6" s="1" t="str">
        <f>'C-inputs'!Q32</f>
        <v>@PIT</v>
      </c>
      <c r="S6" s="1" t="str">
        <f>'C-inputs'!R32</f>
        <v>@IND</v>
      </c>
      <c r="T6" s="1" t="str">
        <f>'C-inputs'!S32</f>
        <v>HOU</v>
      </c>
      <c r="U6" s="1" t="str">
        <f>'C-inputs'!T32</f>
        <v>@ARI</v>
      </c>
      <c r="V6" s="1" t="str">
        <f>'C-inputs'!U32</f>
        <v>@SF</v>
      </c>
      <c r="W6" s="1" t="str">
        <f>'C-inputs'!V32</f>
        <v>LAR</v>
      </c>
      <c r="X6" s="1" t="str">
        <f>'C-inputs'!W32</f>
        <v>JAX</v>
      </c>
      <c r="Y6" s="1">
        <f>COUNT(H6:X6)</f>
        <v>2</v>
      </c>
      <c r="Z6" s="1">
        <f t="shared" si="0"/>
        <v>0</v>
      </c>
      <c r="AA6" s="1">
        <f t="shared" si="1"/>
        <v>0.70710678118654757</v>
      </c>
      <c r="AB6" s="1">
        <f t="shared" si="2"/>
        <v>-3</v>
      </c>
    </row>
    <row r="7" spans="1:28">
      <c r="A7" s="1" t="s">
        <v>109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-10</v>
      </c>
      <c r="I7" s="1">
        <f t="shared" si="4"/>
        <v>30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116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-12</v>
      </c>
      <c r="I8" s="1">
        <f t="shared" si="5"/>
        <v>29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117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26.5</v>
      </c>
    </row>
    <row r="13" spans="1:28">
      <c r="A13" s="1" t="s">
        <v>104</v>
      </c>
      <c r="B13" s="1">
        <f>(AB3/Y3)</f>
        <v>16.5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tabSelected="1" workbookViewId="0">
      <pane xSplit="1" topLeftCell="B1" activePane="topRight" state="frozen"/>
      <selection pane="topRight" activeCell="A6" sqref="A6:F6"/>
    </sheetView>
  </sheetViews>
  <sheetFormatPr defaultRowHeight="14.25"/>
  <cols>
    <col min="1" max="1" width="15.5" style="1" customWidth="1"/>
    <col min="2" max="25" width="8" style="1" customWidth="1"/>
    <col min="26" max="26" width="20.6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Schedule!A70</f>
        <v>WSH</v>
      </c>
      <c r="B2" s="1">
        <f>Schedule!B70</f>
        <v>0</v>
      </c>
      <c r="C2" s="1">
        <f>Schedule!C70</f>
        <v>0</v>
      </c>
      <c r="D2" s="1">
        <f>Schedule!D70</f>
        <v>0</v>
      </c>
      <c r="E2" s="1">
        <f>Schedule!E70</f>
        <v>0</v>
      </c>
      <c r="F2" s="1">
        <f>Schedule!F70</f>
        <v>0</v>
      </c>
      <c r="G2" s="1">
        <f>SUM(B2:F2)</f>
        <v>0</v>
      </c>
      <c r="H2" s="1">
        <f>Schedule!G70</f>
        <v>17</v>
      </c>
      <c r="I2" s="1">
        <f>Schedule!H70</f>
        <v>27</v>
      </c>
      <c r="J2" s="1" t="str">
        <f>Schedule!I70</f>
        <v>OAK</v>
      </c>
      <c r="K2" s="1" t="str">
        <f>Schedule!J70</f>
        <v>@KC</v>
      </c>
      <c r="L2" s="1" t="str">
        <f>Schedule!K70</f>
        <v>BYE</v>
      </c>
      <c r="M2" s="1" t="str">
        <f>Schedule!L70</f>
        <v>SF</v>
      </c>
      <c r="N2" s="1" t="str">
        <f>Schedule!M70</f>
        <v>@PHI</v>
      </c>
      <c r="O2" s="1" t="str">
        <f>Schedule!N70</f>
        <v>DAL</v>
      </c>
      <c r="P2" s="1" t="str">
        <f>Schedule!O70</f>
        <v>@SEA</v>
      </c>
      <c r="Q2" s="1" t="str">
        <f>Schedule!P70</f>
        <v>MIN</v>
      </c>
      <c r="R2" s="1" t="str">
        <f>Schedule!Q70</f>
        <v>@NO</v>
      </c>
      <c r="S2" s="1" t="str">
        <f>Schedule!R70</f>
        <v>NYG</v>
      </c>
      <c r="T2" s="1" t="str">
        <f>Schedule!S70</f>
        <v>@DAL</v>
      </c>
      <c r="U2" s="1" t="str">
        <f>Schedule!T70</f>
        <v>@LAC</v>
      </c>
      <c r="V2" s="1" t="str">
        <f>Schedule!U70</f>
        <v>ARI</v>
      </c>
      <c r="W2" s="1" t="str">
        <f>Schedule!V70</f>
        <v>DEN</v>
      </c>
      <c r="X2" s="1" t="str">
        <f>Schedule!W70</f>
        <v>@NYG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7.0710678118654755</v>
      </c>
      <c r="AB2" s="1">
        <f t="shared" ref="AB2:AB9" si="2">SUM(H2:X2)</f>
        <v>44</v>
      </c>
    </row>
    <row r="3" spans="1:28">
      <c r="A3" s="1" t="str">
        <f>Schedule!A32</f>
        <v>WSH</v>
      </c>
      <c r="B3" s="1">
        <f>Schedule!B32</f>
        <v>0</v>
      </c>
      <c r="C3" s="1">
        <f>Schedule!C32</f>
        <v>0</v>
      </c>
      <c r="D3" s="1">
        <f>Schedule!D32</f>
        <v>0</v>
      </c>
      <c r="E3" s="1">
        <f>Schedule!E32</f>
        <v>0</v>
      </c>
      <c r="F3" s="1">
        <f>Schedule!F32</f>
        <v>0</v>
      </c>
      <c r="G3" s="1">
        <f>SUM(B3:F3)</f>
        <v>0</v>
      </c>
      <c r="H3" s="1">
        <f>Schedule!G32</f>
        <v>30</v>
      </c>
      <c r="I3" s="1">
        <f>Schedule!H32</f>
        <v>20</v>
      </c>
      <c r="J3" s="1" t="str">
        <f>Schedule!I32</f>
        <v>OAK</v>
      </c>
      <c r="K3" s="1" t="str">
        <f>Schedule!J32</f>
        <v>@KC</v>
      </c>
      <c r="L3" s="1" t="str">
        <f>Schedule!K32</f>
        <v>BYE</v>
      </c>
      <c r="M3" s="1" t="str">
        <f>Schedule!L32</f>
        <v>SF</v>
      </c>
      <c r="N3" s="1" t="str">
        <f>Schedule!M32</f>
        <v>@PHI</v>
      </c>
      <c r="O3" s="1" t="str">
        <f>Schedule!N32</f>
        <v>DAL</v>
      </c>
      <c r="P3" s="1" t="str">
        <f>Schedule!O32</f>
        <v>@SEA</v>
      </c>
      <c r="Q3" s="1" t="str">
        <f>Schedule!P32</f>
        <v>MIN</v>
      </c>
      <c r="R3" s="1" t="str">
        <f>Schedule!Q32</f>
        <v>@NO</v>
      </c>
      <c r="S3" s="1" t="str">
        <f>Schedule!R32</f>
        <v>NYG</v>
      </c>
      <c r="T3" s="1" t="str">
        <f>Schedule!S32</f>
        <v>@DAL</v>
      </c>
      <c r="U3" s="1" t="str">
        <f>Schedule!T32</f>
        <v>@LAC</v>
      </c>
      <c r="V3" s="1" t="str">
        <f>Schedule!U32</f>
        <v>ARI</v>
      </c>
      <c r="W3" s="1" t="str">
        <f>Schedule!V32</f>
        <v>DEN</v>
      </c>
      <c r="X3" s="1" t="str">
        <f>Schedule!W32</f>
        <v>@NYG</v>
      </c>
      <c r="Y3" s="1">
        <f>COUNT(H3:X3)</f>
        <v>2</v>
      </c>
      <c r="Z3" s="1">
        <f t="shared" si="0"/>
        <v>0</v>
      </c>
      <c r="AA3" s="1">
        <f t="shared" si="1"/>
        <v>7.0710678118654755</v>
      </c>
      <c r="AB3" s="1">
        <f t="shared" si="2"/>
        <v>50</v>
      </c>
    </row>
    <row r="4" spans="1:28">
      <c r="A4" s="1" t="str">
        <f>'C-inputs'!A69</f>
        <v>WSH</v>
      </c>
      <c r="B4" s="1">
        <f>'C-inputs'!B69</f>
        <v>0</v>
      </c>
      <c r="C4" s="1">
        <f>'C-inputs'!C69</f>
        <v>0</v>
      </c>
      <c r="D4" s="1">
        <f>'C-inputs'!D69</f>
        <v>0</v>
      </c>
      <c r="E4" s="1">
        <f>'C-inputs'!E69</f>
        <v>0</v>
      </c>
      <c r="F4" s="1">
        <f>'C-inputs'!F69</f>
        <v>0</v>
      </c>
      <c r="G4" s="1">
        <f>SUM(B4:F4)</f>
        <v>0</v>
      </c>
      <c r="H4" s="1" t="str">
        <f>'C-inputs'!G69</f>
        <v>PHI</v>
      </c>
      <c r="I4" s="1" t="str">
        <f>'C-inputs'!H69</f>
        <v>@LAR</v>
      </c>
      <c r="J4" s="1">
        <f>'C-inputs'!I69</f>
        <v>20</v>
      </c>
      <c r="K4" s="1" t="str">
        <f>'C-inputs'!J69</f>
        <v>@KC</v>
      </c>
      <c r="L4" s="1" t="str">
        <f>'C-inputs'!K69</f>
        <v>BYE</v>
      </c>
      <c r="M4" s="1" t="str">
        <f>'C-inputs'!L69</f>
        <v>SF</v>
      </c>
      <c r="N4" s="1" t="str">
        <f>'C-inputs'!M69</f>
        <v>@PHI</v>
      </c>
      <c r="O4" s="1" t="str">
        <f>'C-inputs'!N69</f>
        <v>DAL</v>
      </c>
      <c r="P4" s="1" t="str">
        <f>'C-inputs'!O69</f>
        <v>@SEA</v>
      </c>
      <c r="Q4" s="1" t="str">
        <f>'C-inputs'!P69</f>
        <v>MIN</v>
      </c>
      <c r="R4" s="1" t="str">
        <f>'C-inputs'!Q69</f>
        <v>@NO</v>
      </c>
      <c r="S4" s="1" t="str">
        <f>'C-inputs'!R69</f>
        <v>NYG</v>
      </c>
      <c r="T4" s="1" t="str">
        <f>'C-inputs'!S69</f>
        <v>@DAL</v>
      </c>
      <c r="U4" s="1" t="str">
        <f>'C-inputs'!T69</f>
        <v>@LAC</v>
      </c>
      <c r="V4" s="1" t="str">
        <f>'C-inputs'!U69</f>
        <v>ARI</v>
      </c>
      <c r="W4" s="1" t="str">
        <f>'C-inputs'!V69</f>
        <v>DEN</v>
      </c>
      <c r="X4" s="1" t="str">
        <f>'C-inputs'!W69</f>
        <v>@NYG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20</v>
      </c>
    </row>
    <row r="5" spans="1:28">
      <c r="A5" s="1" t="s">
        <v>202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'C-inputs'!A33</f>
        <v>WSH</v>
      </c>
      <c r="B6" s="1">
        <f>'C-inputs'!B33</f>
        <v>0</v>
      </c>
      <c r="C6" s="1">
        <f>'C-inputs'!C33</f>
        <v>0</v>
      </c>
      <c r="D6" s="1">
        <f>'C-inputs'!D33</f>
        <v>0</v>
      </c>
      <c r="E6" s="1">
        <f>'C-inputs'!E33</f>
        <v>0</v>
      </c>
      <c r="F6" s="1">
        <f>'C-inputs'!F33</f>
        <v>0</v>
      </c>
      <c r="G6" s="1">
        <f>SUM(B6:F6)</f>
        <v>0</v>
      </c>
      <c r="H6" s="1">
        <f>'C-inputs'!G33</f>
        <v>1</v>
      </c>
      <c r="I6" s="1">
        <f>'C-inputs'!H33</f>
        <v>3</v>
      </c>
      <c r="J6" s="1" t="str">
        <f>'C-inputs'!I33</f>
        <v>OAK</v>
      </c>
      <c r="K6" s="1" t="str">
        <f>'C-inputs'!J33</f>
        <v>@KC</v>
      </c>
      <c r="L6" s="1" t="str">
        <f>'C-inputs'!K33</f>
        <v>BYE</v>
      </c>
      <c r="M6" s="1" t="str">
        <f>'C-inputs'!L33</f>
        <v>SF</v>
      </c>
      <c r="N6" s="1" t="str">
        <f>'C-inputs'!M33</f>
        <v>@PHI</v>
      </c>
      <c r="O6" s="1" t="str">
        <f>'C-inputs'!N33</f>
        <v>DAL</v>
      </c>
      <c r="P6" s="1" t="str">
        <f>'C-inputs'!O33</f>
        <v>@SEA</v>
      </c>
      <c r="Q6" s="1" t="str">
        <f>'C-inputs'!P33</f>
        <v>MIN</v>
      </c>
      <c r="R6" s="1" t="str">
        <f>'C-inputs'!Q33</f>
        <v>@NO</v>
      </c>
      <c r="S6" s="1" t="str">
        <f>'C-inputs'!R33</f>
        <v>NYG</v>
      </c>
      <c r="T6" s="1" t="str">
        <f>'C-inputs'!S33</f>
        <v>@DAL</v>
      </c>
      <c r="U6" s="1" t="str">
        <f>'C-inputs'!T33</f>
        <v>@LAC</v>
      </c>
      <c r="V6" s="1" t="str">
        <f>'C-inputs'!U33</f>
        <v>ARI</v>
      </c>
      <c r="W6" s="1" t="str">
        <f>'C-inputs'!V33</f>
        <v>DEN</v>
      </c>
      <c r="X6" s="1" t="str">
        <f>'C-inputs'!W33</f>
        <v>@NYG</v>
      </c>
      <c r="Y6" s="1">
        <f>COUNT(H6:X6)</f>
        <v>2</v>
      </c>
      <c r="Z6" s="1">
        <f t="shared" si="0"/>
        <v>0</v>
      </c>
      <c r="AA6" s="1">
        <f t="shared" si="1"/>
        <v>1.4142135623730951</v>
      </c>
      <c r="AB6" s="1">
        <f t="shared" si="2"/>
        <v>4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-13</v>
      </c>
      <c r="I7" s="1">
        <f t="shared" si="4"/>
        <v>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-12</v>
      </c>
      <c r="I8" s="1">
        <f t="shared" si="5"/>
        <v>10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131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22</v>
      </c>
    </row>
    <row r="13" spans="1:28">
      <c r="A13" s="1" t="s">
        <v>104</v>
      </c>
      <c r="B13" s="1">
        <f>(AB3/Y3)</f>
        <v>25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7"/>
  <sheetViews>
    <sheetView workbookViewId="0"/>
  </sheetViews>
  <sheetFormatPr defaultRowHeight="14.25"/>
  <cols>
    <col min="1" max="1" width="14" style="1" customWidth="1"/>
    <col min="2" max="2" width="10.125" style="1" customWidth="1"/>
    <col min="3" max="3" width="11.25" style="1" customWidth="1"/>
    <col min="4" max="4" width="9.625" style="1" customWidth="1"/>
    <col min="5" max="5" width="12" style="1" customWidth="1"/>
    <col min="6" max="1024" width="8" style="1" customWidth="1"/>
    <col min="1025" max="1025" width="9" customWidth="1"/>
  </cols>
  <sheetData>
    <row r="1" spans="1:6">
      <c r="A1" s="1" t="s">
        <v>0</v>
      </c>
      <c r="B1" s="1" t="s">
        <v>155</v>
      </c>
      <c r="C1" s="1" t="s">
        <v>156</v>
      </c>
      <c r="D1" s="1" t="s">
        <v>157</v>
      </c>
      <c r="E1" s="1" t="s">
        <v>158</v>
      </c>
      <c r="F1" s="1" t="s">
        <v>159</v>
      </c>
    </row>
    <row r="2" spans="1:6">
      <c r="A2" s="1">
        <f>('POST-Season1'!A2)</f>
        <v>0</v>
      </c>
      <c r="B2" s="1">
        <f>('POST-Season1'!B2)</f>
        <v>0</v>
      </c>
      <c r="C2" s="1">
        <f>('POST-season2'!B32)</f>
        <v>0</v>
      </c>
      <c r="D2" s="1">
        <f>('POST-Season3'!B7)</f>
        <v>0</v>
      </c>
    </row>
    <row r="3" spans="1:6">
      <c r="A3" s="1">
        <f>('POST-Season1'!A3)</f>
        <v>0</v>
      </c>
      <c r="B3" s="1">
        <f>('POST-Season1'!B3)</f>
        <v>0</v>
      </c>
      <c r="C3" s="1">
        <f>('POST-season2'!B33)</f>
        <v>0</v>
      </c>
      <c r="D3" s="1">
        <f>('POST-Season3'!B8)</f>
        <v>0</v>
      </c>
    </row>
    <row r="4" spans="1:6">
      <c r="A4" s="1">
        <f>('POST-Season1'!A4)</f>
        <v>0</v>
      </c>
      <c r="B4" s="1">
        <f>('POST-Season1'!B4)</f>
        <v>0</v>
      </c>
      <c r="C4" s="1">
        <f>('POST-season2'!B34)</f>
        <v>0</v>
      </c>
      <c r="D4" s="1">
        <f>('POST-Season3'!B9)</f>
        <v>0</v>
      </c>
    </row>
    <row r="5" spans="1:6">
      <c r="A5" s="1">
        <f>('POST-Season1'!A5)</f>
        <v>0</v>
      </c>
      <c r="B5" s="1">
        <f>('POST-Season1'!B5)</f>
        <v>0</v>
      </c>
      <c r="C5" s="1">
        <f>('POST-season2'!B35)</f>
        <v>0</v>
      </c>
      <c r="D5" s="1">
        <f>('POST-Season3'!B10)</f>
        <v>0</v>
      </c>
    </row>
    <row r="6" spans="1:6">
      <c r="A6" s="1">
        <f>('POST-Season1'!A6)</f>
        <v>0</v>
      </c>
      <c r="B6" s="1">
        <f>('POST-Season1'!B6)</f>
        <v>0</v>
      </c>
      <c r="C6" s="1">
        <f>('POST-season2'!B36)</f>
        <v>0</v>
      </c>
      <c r="D6" s="1">
        <f>('POST-Season3'!B11)</f>
        <v>0</v>
      </c>
    </row>
    <row r="7" spans="1:6">
      <c r="A7" s="1">
        <f>('POST-Season1'!A7)</f>
        <v>0</v>
      </c>
      <c r="B7" s="1">
        <f>('POST-Season1'!B7)</f>
        <v>0</v>
      </c>
    </row>
    <row r="8" spans="1:6">
      <c r="A8" s="1">
        <f>('POST-Season1'!A8)</f>
        <v>0</v>
      </c>
      <c r="B8" s="1">
        <f>('POST-Season1'!B8)</f>
        <v>0</v>
      </c>
    </row>
    <row r="9" spans="1:6">
      <c r="A9" s="1">
        <f>('POST-Season1'!A9)</f>
        <v>0</v>
      </c>
      <c r="B9" s="1">
        <f>('POST-Season1'!B9)</f>
        <v>0</v>
      </c>
    </row>
    <row r="10" spans="1:6">
      <c r="A10" s="1">
        <f>('POST-Season1'!A10)</f>
        <v>0</v>
      </c>
      <c r="B10" s="1">
        <f>('POST-Season1'!B10)</f>
        <v>0</v>
      </c>
    </row>
    <row r="11" spans="1:6">
      <c r="A11" s="1">
        <f>('POST-Season1'!A11)</f>
        <v>0</v>
      </c>
      <c r="B11" s="1">
        <f>('POST-Season1'!B11)</f>
        <v>0</v>
      </c>
    </row>
    <row r="12" spans="1:6">
      <c r="A12" s="1">
        <f>('POST-Season1'!A12)</f>
        <v>0</v>
      </c>
      <c r="B12" s="1">
        <f>('POST-Season1'!B12)</f>
        <v>0</v>
      </c>
      <c r="C12" s="1">
        <f>('POST-season2'!B12)</f>
        <v>0</v>
      </c>
    </row>
    <row r="13" spans="1:6">
      <c r="A13" s="1">
        <f>('POST-Season1'!A13)</f>
        <v>0</v>
      </c>
      <c r="B13" s="1">
        <f>('POST-Season1'!B13)</f>
        <v>0</v>
      </c>
      <c r="C13" s="1">
        <f>('POST-season2'!B13)</f>
        <v>0</v>
      </c>
    </row>
    <row r="14" spans="1:6">
      <c r="A14" s="1">
        <f>('POST-Season1'!A14)</f>
        <v>0</v>
      </c>
      <c r="B14" s="1">
        <f>('POST-Season1'!B14)</f>
        <v>0</v>
      </c>
      <c r="C14" s="1">
        <f>('POST-season2'!B14)</f>
        <v>0</v>
      </c>
    </row>
    <row r="15" spans="1:6">
      <c r="A15" s="1">
        <f>('POST-Season1'!A15)</f>
        <v>0</v>
      </c>
      <c r="B15" s="1">
        <f>('POST-Season1'!B15)</f>
        <v>0</v>
      </c>
      <c r="C15" s="1">
        <f>('POST-season2'!B15)</f>
        <v>0</v>
      </c>
    </row>
    <row r="16" spans="1:6">
      <c r="A16" s="1">
        <f>('POST-Season1'!A16)</f>
        <v>0</v>
      </c>
      <c r="B16" s="1">
        <f>('POST-Season1'!B16)</f>
        <v>0</v>
      </c>
      <c r="C16" s="1">
        <f>('POST-season2'!B16)</f>
        <v>0</v>
      </c>
    </row>
    <row r="17" spans="1:3">
      <c r="A17" s="1">
        <f>('POST-Season1'!A17)</f>
        <v>0</v>
      </c>
      <c r="B17" s="1">
        <f>('POST-Season1'!B17)</f>
        <v>0</v>
      </c>
    </row>
    <row r="18" spans="1:3">
      <c r="A18" s="1">
        <f>('POST-Season1'!A18)</f>
        <v>0</v>
      </c>
      <c r="B18" s="1">
        <f>('POST-Season1'!B18)</f>
        <v>0</v>
      </c>
    </row>
    <row r="19" spans="1:3">
      <c r="A19" s="1">
        <f>('POST-Season1'!A19)</f>
        <v>0</v>
      </c>
      <c r="B19" s="1">
        <f>('POST-Season1'!B19)</f>
        <v>0</v>
      </c>
    </row>
    <row r="20" spans="1:3">
      <c r="A20" s="1">
        <f>('POST-Season1'!A20)</f>
        <v>0</v>
      </c>
      <c r="B20" s="1">
        <f>('POST-Season1'!B20)</f>
        <v>0</v>
      </c>
    </row>
    <row r="21" spans="1:3">
      <c r="A21" s="1">
        <f>('POST-Season1'!A21)</f>
        <v>0</v>
      </c>
      <c r="B21" s="1">
        <f>('POST-Season1'!B21)</f>
        <v>0</v>
      </c>
    </row>
    <row r="22" spans="1:3">
      <c r="A22" s="1">
        <f>('POST-Season1'!A22)</f>
        <v>0</v>
      </c>
      <c r="B22" s="1">
        <f>('POST-Season1'!B22)</f>
        <v>0</v>
      </c>
    </row>
    <row r="23" spans="1:3">
      <c r="A23" s="1">
        <f>('POST-Season1'!A23)</f>
        <v>0</v>
      </c>
      <c r="B23" s="1">
        <f>('POST-Season1'!B23)</f>
        <v>0</v>
      </c>
    </row>
    <row r="24" spans="1:3">
      <c r="A24" s="1">
        <f>('POST-Season1'!A24)</f>
        <v>0</v>
      </c>
      <c r="B24" s="1">
        <f>('POST-Season1'!B24)</f>
        <v>0</v>
      </c>
    </row>
    <row r="25" spans="1:3">
      <c r="A25" s="1">
        <f>('POST-Season1'!A25)</f>
        <v>0</v>
      </c>
      <c r="B25" s="1">
        <f>('POST-Season1'!B25)</f>
        <v>0</v>
      </c>
    </row>
    <row r="26" spans="1:3">
      <c r="A26" s="1">
        <f>('POST-Season1'!A26)</f>
        <v>0</v>
      </c>
      <c r="B26" s="1">
        <f>('POST-Season1'!B26)</f>
        <v>0</v>
      </c>
    </row>
    <row r="27" spans="1:3">
      <c r="A27" s="1">
        <f>('POST-Season1'!A27)</f>
        <v>0</v>
      </c>
      <c r="B27" s="1">
        <f>('POST-Season1'!B27)</f>
        <v>0</v>
      </c>
      <c r="C27" s="1">
        <f>('POST-season2'!B22)</f>
        <v>0</v>
      </c>
    </row>
    <row r="28" spans="1:3">
      <c r="A28" s="1">
        <f>('POST-Season1'!A28)</f>
        <v>0</v>
      </c>
      <c r="B28" s="1">
        <f>('POST-Season1'!B28)</f>
        <v>0</v>
      </c>
      <c r="C28" s="1">
        <f>('POST-season2'!B23)</f>
        <v>0</v>
      </c>
    </row>
    <row r="29" spans="1:3">
      <c r="A29" s="1">
        <f>('POST-Season1'!A29)</f>
        <v>0</v>
      </c>
      <c r="B29" s="1">
        <f>('POST-Season1'!B29)</f>
        <v>0</v>
      </c>
      <c r="C29" s="1">
        <f>('POST-season2'!B24)</f>
        <v>0</v>
      </c>
    </row>
    <row r="30" spans="1:3">
      <c r="A30" s="1">
        <f>('POST-Season1'!A30)</f>
        <v>0</v>
      </c>
      <c r="B30" s="1">
        <f>('POST-Season1'!B30)</f>
        <v>0</v>
      </c>
      <c r="C30" s="1">
        <f>('POST-season2'!B25)</f>
        <v>0</v>
      </c>
    </row>
    <row r="31" spans="1:3">
      <c r="A31" s="1">
        <f>('POST-Season1'!A31)</f>
        <v>0</v>
      </c>
      <c r="B31" s="1">
        <f>('POST-Season1'!B31)</f>
        <v>0</v>
      </c>
      <c r="C31" s="1">
        <f>('POST-season2'!B26)</f>
        <v>0</v>
      </c>
    </row>
    <row r="32" spans="1:3">
      <c r="A32" s="1">
        <f>('POST-Season1'!A32)</f>
        <v>0</v>
      </c>
      <c r="B32" s="1">
        <f>('POST-Season1'!B32)</f>
        <v>0</v>
      </c>
    </row>
    <row r="33" spans="1:5">
      <c r="A33" s="1">
        <f>('POST-Season1'!A33)</f>
        <v>0</v>
      </c>
      <c r="B33" s="1">
        <f>('POST-Season1'!B33)</f>
        <v>0</v>
      </c>
    </row>
    <row r="34" spans="1:5">
      <c r="A34" s="1">
        <f>('POST-Season1'!A34)</f>
        <v>0</v>
      </c>
      <c r="B34" s="1">
        <f>('POST-Season1'!B34)</f>
        <v>0</v>
      </c>
    </row>
    <row r="35" spans="1:5">
      <c r="A35" s="1">
        <f>('POST-Season1'!A35)</f>
        <v>0</v>
      </c>
      <c r="B35" s="1">
        <f>('POST-Season1'!B35)</f>
        <v>0</v>
      </c>
    </row>
    <row r="36" spans="1:5">
      <c r="A36" s="1">
        <f>('POST-Season1'!A36)</f>
        <v>0</v>
      </c>
      <c r="B36" s="1">
        <f>('POST-Season1'!B36)</f>
        <v>0</v>
      </c>
    </row>
    <row r="37" spans="1:5">
      <c r="A37" s="1">
        <f>('POST-Season1'!A37)</f>
        <v>0</v>
      </c>
      <c r="B37" s="1">
        <f>('POST-Season1'!B37)</f>
        <v>0</v>
      </c>
      <c r="C37" s="1">
        <f>('POST-season2'!B2)</f>
        <v>0</v>
      </c>
    </row>
    <row r="38" spans="1:5">
      <c r="A38" s="1">
        <f>('POST-Season1'!A38)</f>
        <v>0</v>
      </c>
      <c r="B38" s="1">
        <f>('POST-Season1'!B38)</f>
        <v>0</v>
      </c>
      <c r="C38" s="1">
        <f>('POST-season2'!B3)</f>
        <v>0</v>
      </c>
    </row>
    <row r="39" spans="1:5">
      <c r="A39" s="1">
        <f>('POST-Season1'!A39)</f>
        <v>0</v>
      </c>
      <c r="B39" s="1">
        <f>('POST-Season1'!B39)</f>
        <v>0</v>
      </c>
      <c r="C39" s="1">
        <f>('POST-season2'!B4)</f>
        <v>0</v>
      </c>
    </row>
    <row r="40" spans="1:5">
      <c r="A40" s="1">
        <f>('POST-Season1'!A40)</f>
        <v>0</v>
      </c>
      <c r="B40" s="1">
        <f>('POST-Season1'!B40)</f>
        <v>0</v>
      </c>
      <c r="C40" s="1">
        <f>('POST-season2'!B5)</f>
        <v>0</v>
      </c>
    </row>
    <row r="41" spans="1:5">
      <c r="A41" s="1">
        <f>('POST-Season1'!A41)</f>
        <v>0</v>
      </c>
      <c r="B41" s="1">
        <f>('POST-Season1'!B41)</f>
        <v>0</v>
      </c>
      <c r="C41" s="1">
        <f>('POST-season2'!B6)</f>
        <v>0</v>
      </c>
    </row>
    <row r="42" spans="1:5">
      <c r="A42" s="1">
        <f>('POST-season2'!A7)</f>
        <v>0</v>
      </c>
      <c r="C42" s="1">
        <f>('POST-season2'!B7)</f>
        <v>0</v>
      </c>
      <c r="D42" s="1">
        <f>('POST-Season3'!B12)</f>
        <v>0</v>
      </c>
      <c r="E42" s="1">
        <f>(SuperBowl!B2)</f>
        <v>0</v>
      </c>
    </row>
    <row r="43" spans="1:5">
      <c r="A43" s="1">
        <f>('POST-season2'!A8)</f>
        <v>0</v>
      </c>
      <c r="C43" s="1">
        <f>('POST-season2'!B8)</f>
        <v>0</v>
      </c>
      <c r="D43" s="1">
        <f>('POST-Season3'!B13)</f>
        <v>0</v>
      </c>
      <c r="E43" s="1">
        <f>(SuperBowl!B3)</f>
        <v>0</v>
      </c>
    </row>
    <row r="44" spans="1:5">
      <c r="A44" s="1">
        <f>('POST-season2'!A9)</f>
        <v>0</v>
      </c>
      <c r="C44" s="1">
        <f>('POST-season2'!B9)</f>
        <v>0</v>
      </c>
      <c r="D44" s="1">
        <f>('POST-Season3'!B14)</f>
        <v>0</v>
      </c>
      <c r="E44" s="1">
        <f>(SuperBowl!B4)</f>
        <v>0</v>
      </c>
    </row>
    <row r="45" spans="1:5">
      <c r="A45" s="1">
        <f>('POST-season2'!A10)</f>
        <v>0</v>
      </c>
      <c r="C45" s="1">
        <f>('POST-season2'!B10)</f>
        <v>0</v>
      </c>
      <c r="D45" s="1">
        <f>('POST-Season3'!B15)</f>
        <v>0</v>
      </c>
      <c r="E45" s="1">
        <f>(SuperBowl!B5)</f>
        <v>0</v>
      </c>
    </row>
    <row r="46" spans="1:5">
      <c r="A46" s="1">
        <f>('POST-season2'!A11)</f>
        <v>0</v>
      </c>
      <c r="C46" s="1">
        <f>('POST-season2'!B11)</f>
        <v>0</v>
      </c>
      <c r="D46" s="1">
        <f>('POST-Season3'!B16)</f>
        <v>0</v>
      </c>
      <c r="E46" s="1">
        <f>(SuperBowl!B6)</f>
        <v>0</v>
      </c>
    </row>
    <row r="47" spans="1:5">
      <c r="A47" s="1">
        <f>('POST-season2'!A17)</f>
        <v>0</v>
      </c>
      <c r="C47" s="1">
        <f>('POST-season2'!B17)</f>
        <v>0</v>
      </c>
      <c r="D47" s="1">
        <f>('POST-Season3'!B2)</f>
        <v>0</v>
      </c>
      <c r="E47" s="1">
        <f>(SuperBowl!B7)</f>
        <v>0</v>
      </c>
    </row>
    <row r="48" spans="1:5">
      <c r="A48" s="1">
        <f>('POST-season2'!A18)</f>
        <v>0</v>
      </c>
      <c r="C48" s="1">
        <f>('POST-season2'!B18)</f>
        <v>0</v>
      </c>
      <c r="D48" s="1">
        <f>('POST-Season3'!B3)</f>
        <v>0</v>
      </c>
      <c r="E48" s="1">
        <f>(SuperBowl!B8)</f>
        <v>0</v>
      </c>
    </row>
    <row r="49" spans="1:6">
      <c r="A49" s="1">
        <f>('POST-season2'!A19)</f>
        <v>0</v>
      </c>
      <c r="C49" s="1">
        <f>('POST-season2'!B19)</f>
        <v>0</v>
      </c>
      <c r="D49" s="1">
        <f>('POST-Season3'!B4)</f>
        <v>0</v>
      </c>
      <c r="E49" s="1">
        <f>(SuperBowl!B9)</f>
        <v>0</v>
      </c>
    </row>
    <row r="50" spans="1:6">
      <c r="A50" s="1">
        <f>('POST-season2'!A20)</f>
        <v>0</v>
      </c>
      <c r="C50" s="1">
        <f>('POST-season2'!B20)</f>
        <v>0</v>
      </c>
      <c r="D50" s="1">
        <f>('POST-Season3'!B5)</f>
        <v>0</v>
      </c>
      <c r="E50" s="1">
        <f>(SuperBowl!B10)</f>
        <v>0</v>
      </c>
    </row>
    <row r="51" spans="1:6">
      <c r="A51" s="1">
        <f>('POST-season2'!A21)</f>
        <v>0</v>
      </c>
      <c r="C51" s="1">
        <f>('POST-season2'!B21)</f>
        <v>0</v>
      </c>
      <c r="D51" s="1">
        <f>('POST-Season3'!B6)</f>
        <v>0</v>
      </c>
      <c r="E51" s="1">
        <f>(SuperBowl!B11)</f>
        <v>0</v>
      </c>
    </row>
    <row r="52" spans="1:6">
      <c r="A52" s="1">
        <f>('POST-season2'!A27)</f>
        <v>0</v>
      </c>
      <c r="C52" s="1">
        <f>('POST-season2'!B27)</f>
        <v>0</v>
      </c>
      <c r="D52" s="1">
        <f>('POST-Season3'!B17)</f>
        <v>0</v>
      </c>
    </row>
    <row r="53" spans="1:6">
      <c r="A53" s="1">
        <f>('POST-season2'!A28)</f>
        <v>0</v>
      </c>
      <c r="C53" s="1">
        <f>('POST-season2'!B28)</f>
        <v>0</v>
      </c>
      <c r="D53" s="1">
        <f>('POST-Season3'!B18)</f>
        <v>0</v>
      </c>
    </row>
    <row r="54" spans="1:6">
      <c r="A54" s="1">
        <f>('POST-season2'!A29)</f>
        <v>0</v>
      </c>
      <c r="C54" s="1">
        <f>('POST-season2'!B29)</f>
        <v>0</v>
      </c>
      <c r="D54" s="1">
        <f>('POST-Season3'!B19)</f>
        <v>0</v>
      </c>
    </row>
    <row r="55" spans="1:6">
      <c r="A55" s="1">
        <f>('POST-season2'!A30)</f>
        <v>0</v>
      </c>
      <c r="C55" s="1">
        <f>('POST-season2'!B30)</f>
        <v>0</v>
      </c>
      <c r="D55" s="1">
        <f>('POST-Season3'!B20)</f>
        <v>0</v>
      </c>
    </row>
    <row r="56" spans="1:6">
      <c r="A56" s="1">
        <f>('POST-season2'!A31)</f>
        <v>0</v>
      </c>
      <c r="C56" s="1">
        <f>('POST-season2'!B31)</f>
        <v>0</v>
      </c>
      <c r="D56" s="1">
        <f>('POST-Season3'!B21)</f>
        <v>0</v>
      </c>
    </row>
    <row r="57" spans="1:6">
      <c r="A57" s="1">
        <f>('POST-season2'!A37)</f>
        <v>0</v>
      </c>
      <c r="C57" s="1">
        <f>('POST-season2'!B37)</f>
        <v>0</v>
      </c>
    </row>
    <row r="58" spans="1:6">
      <c r="A58" s="1">
        <f>('POST-season2'!A38)</f>
        <v>0</v>
      </c>
      <c r="C58" s="1">
        <f>('POST-season2'!B38)</f>
        <v>0</v>
      </c>
    </row>
    <row r="59" spans="1:6">
      <c r="A59" s="1">
        <f>('POST-season2'!A39)</f>
        <v>0</v>
      </c>
      <c r="C59" s="1">
        <f>('POST-season2'!B39)</f>
        <v>0</v>
      </c>
    </row>
    <row r="60" spans="1:6">
      <c r="A60" s="1">
        <f>('POST-season2'!A40)</f>
        <v>0</v>
      </c>
      <c r="C60" s="1">
        <f>('POST-season2'!B40)</f>
        <v>0</v>
      </c>
    </row>
    <row r="61" spans="1:6">
      <c r="A61" s="1">
        <f>('POST-season2'!A41)</f>
        <v>0</v>
      </c>
      <c r="C61" s="1">
        <f>('POST-season2'!B41)</f>
        <v>0</v>
      </c>
    </row>
    <row r="62" spans="1:6">
      <c r="A62" s="1" t="str">
        <f>('Pro-bowl'!A2)</f>
        <v>AFC-pf</v>
      </c>
      <c r="F62" s="1">
        <f>('Pro-bowl'!B2)</f>
        <v>0</v>
      </c>
    </row>
    <row r="63" spans="1:6">
      <c r="A63" s="1" t="str">
        <f>('Pro-bowl'!A3)</f>
        <v>AFC-pa</v>
      </c>
      <c r="F63" s="1">
        <f>('Pro-bowl'!B3)</f>
        <v>0</v>
      </c>
    </row>
    <row r="64" spans="1:6">
      <c r="A64" s="1" t="str">
        <f>('Pro-bowl'!A4)</f>
        <v>AFC-ps</v>
      </c>
      <c r="F64" s="1">
        <f>('Pro-bowl'!B4)</f>
        <v>0</v>
      </c>
    </row>
    <row r="65" spans="1:6">
      <c r="A65" s="1" t="str">
        <f>('Pro-bowl'!A5)</f>
        <v>NFC-PF</v>
      </c>
      <c r="F65" s="1">
        <f>('Pro-bowl'!B5)</f>
        <v>0</v>
      </c>
    </row>
    <row r="66" spans="1:6">
      <c r="A66" s="1" t="str">
        <f>('Pro-bowl'!A6)</f>
        <v>NFC-Pa</v>
      </c>
      <c r="F66" s="1">
        <f>('Pro-bowl'!B6)</f>
        <v>0</v>
      </c>
    </row>
    <row r="67" spans="1:6">
      <c r="A67" s="1" t="str">
        <f>('Pro-bowl'!A7)</f>
        <v>NFC-Ps</v>
      </c>
      <c r="F67" s="1">
        <f>('Pro-bowl'!B7)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0"/>
  <sheetViews>
    <sheetView workbookViewId="0"/>
  </sheetViews>
  <sheetFormatPr defaultRowHeight="14.25"/>
  <cols>
    <col min="1" max="1" width="13.12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166</v>
      </c>
    </row>
    <row r="5" spans="1:2">
      <c r="B5" s="1">
        <f>(B2-B4)</f>
        <v>0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  <row r="25" spans="2:2">
      <c r="B25" s="1">
        <f>(B22-B24)</f>
        <v>0</v>
      </c>
    </row>
    <row r="30" spans="2:2">
      <c r="B30" s="1">
        <f>(B27-B29)</f>
        <v>0</v>
      </c>
    </row>
    <row r="35" spans="2:2">
      <c r="B35" s="1">
        <f>(B32-B34)</f>
        <v>0</v>
      </c>
    </row>
    <row r="40" spans="2:2">
      <c r="B40" s="1">
        <f>(B37-B39)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0"/>
  <sheetViews>
    <sheetView workbookViewId="0"/>
  </sheetViews>
  <sheetFormatPr defaultRowHeight="14.25"/>
  <cols>
    <col min="1" max="1" width="16.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166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  <row r="25" spans="2:2">
      <c r="B25" s="1">
        <f>(B22-BB24)</f>
        <v>0</v>
      </c>
    </row>
    <row r="30" spans="2:2">
      <c r="B30" s="1">
        <f>(B27-B29)</f>
        <v>0</v>
      </c>
    </row>
    <row r="35" spans="2:2">
      <c r="B35" s="1">
        <f>(B32-B34)</f>
        <v>0</v>
      </c>
    </row>
    <row r="40" spans="2:2">
      <c r="B40" s="1">
        <f>(B37-B39)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"/>
  <sheetViews>
    <sheetView workbookViewId="0"/>
  </sheetViews>
  <sheetFormatPr defaultRowHeight="14.25"/>
  <cols>
    <col min="1" max="1" width="1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166</v>
      </c>
    </row>
    <row r="5" spans="1:2">
      <c r="B5" s="1">
        <f>(B2-B4)</f>
        <v>0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"/>
  <sheetViews>
    <sheetView workbookViewId="0"/>
  </sheetViews>
  <sheetFormatPr defaultRowHeight="14.25"/>
  <cols>
    <col min="1" max="1024" width="8" style="1" customWidth="1"/>
    <col min="1025" max="1025" width="9" customWidth="1"/>
  </cols>
  <sheetData>
    <row r="1" spans="1:2">
      <c r="A1" s="1" t="s">
        <v>0</v>
      </c>
      <c r="B1" s="1" t="s">
        <v>166</v>
      </c>
    </row>
    <row r="2" spans="1:2">
      <c r="A2" s="1" t="s">
        <v>160</v>
      </c>
    </row>
    <row r="3" spans="1:2">
      <c r="A3" s="1" t="s">
        <v>161</v>
      </c>
    </row>
    <row r="4" spans="1:2">
      <c r="A4" s="1" t="s">
        <v>162</v>
      </c>
    </row>
    <row r="5" spans="1:2">
      <c r="A5" s="1" t="s">
        <v>163</v>
      </c>
    </row>
    <row r="6" spans="1:2">
      <c r="A6" s="1" t="s">
        <v>164</v>
      </c>
    </row>
    <row r="7" spans="1:2">
      <c r="A7" s="1" t="s">
        <v>165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"/>
  <sheetViews>
    <sheetView workbookViewId="0"/>
  </sheetViews>
  <sheetFormatPr defaultRowHeight="14.25"/>
  <cols>
    <col min="1" max="1" width="17.25" style="1" customWidth="1"/>
    <col min="2" max="1024" width="8" style="1" customWidth="1"/>
    <col min="1025" max="1025" width="9" customWidth="1"/>
  </cols>
  <sheetData>
    <row r="1" spans="1:2">
      <c r="A1" s="1" t="s">
        <v>167</v>
      </c>
      <c r="B1" s="1" t="s">
        <v>166</v>
      </c>
    </row>
    <row r="5" spans="1:2">
      <c r="B5" s="1">
        <f>(B2-B4)</f>
        <v>0</v>
      </c>
    </row>
    <row r="10" spans="1:2">
      <c r="B10" s="1">
        <f>(B7-B9)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7.25" style="1" customWidth="1"/>
    <col min="2" max="2" width="11.125" style="1" customWidth="1"/>
    <col min="3" max="3" width="4.75" style="1" customWidth="1"/>
    <col min="4" max="6" width="8" style="1" customWidth="1"/>
    <col min="7" max="7" width="14.625" style="1" customWidth="1"/>
    <col min="8" max="25" width="8" style="1" customWidth="1"/>
    <col min="26" max="26" width="17.875" style="1" customWidth="1"/>
    <col min="27" max="27" width="21" style="1" customWidth="1"/>
    <col min="28" max="28" width="12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91</v>
      </c>
      <c r="AA1" s="1" t="s">
        <v>92</v>
      </c>
      <c r="AB1" s="1" t="s">
        <v>93</v>
      </c>
    </row>
    <row r="2" spans="1:28">
      <c r="A2" s="1" t="str">
        <f>Schedule!A41</f>
        <v>BAL</v>
      </c>
      <c r="B2" s="1">
        <f>Schedule!B2</f>
        <v>0</v>
      </c>
      <c r="C2" s="1">
        <f>Schedule!C2</f>
        <v>0</v>
      </c>
      <c r="D2" s="1">
        <f>Schedule!D2</f>
        <v>0</v>
      </c>
      <c r="E2" s="1">
        <f>Schedule!E2</f>
        <v>0</v>
      </c>
      <c r="F2" s="1">
        <f>Schedule!F2</f>
        <v>0</v>
      </c>
      <c r="G2" s="1">
        <f>SUM(B2:F2)</f>
        <v>0</v>
      </c>
      <c r="H2" s="1">
        <f>Schedule!G41</f>
        <v>20</v>
      </c>
      <c r="I2" s="1">
        <f>Schedule!H41</f>
        <v>24</v>
      </c>
      <c r="J2" s="1" t="str">
        <f>Schedule!I41</f>
        <v>@JAX</v>
      </c>
      <c r="K2" s="1" t="str">
        <f>Schedule!J41</f>
        <v>PIT</v>
      </c>
      <c r="L2" s="1" t="str">
        <f>Schedule!K41</f>
        <v>@OAK</v>
      </c>
      <c r="M2" s="1" t="str">
        <f>Schedule!L41</f>
        <v>CHI</v>
      </c>
      <c r="N2" s="1" t="str">
        <f>Schedule!M41</f>
        <v>@MIN</v>
      </c>
      <c r="O2" s="1" t="str">
        <f>Schedule!N41</f>
        <v>MIA</v>
      </c>
      <c r="P2" s="1" t="str">
        <f>Schedule!O41</f>
        <v>@TEN</v>
      </c>
      <c r="Q2" s="1" t="str">
        <f>Schedule!P41</f>
        <v>BYE</v>
      </c>
      <c r="R2" s="1" t="str">
        <f>Schedule!Q41</f>
        <v>@GB</v>
      </c>
      <c r="S2" s="1" t="str">
        <f>Schedule!R41</f>
        <v>HOU</v>
      </c>
      <c r="T2" s="1" t="str">
        <f>Schedule!S41</f>
        <v>DET</v>
      </c>
      <c r="U2" s="1" t="str">
        <f>Schedule!T41</f>
        <v>@PIT</v>
      </c>
      <c r="V2" s="1" t="str">
        <f>Schedule!U41</f>
        <v>@CLE</v>
      </c>
      <c r="W2" s="1" t="str">
        <f>Schedule!V41</f>
        <v>IND</v>
      </c>
      <c r="X2" s="1" t="str">
        <f>Schedule!W41</f>
        <v>CIN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2.8284271247461903</v>
      </c>
      <c r="AB2" s="1">
        <f t="shared" ref="AB2:AB9" si="2">SUM(H2:X2)</f>
        <v>44</v>
      </c>
    </row>
    <row r="3" spans="1:28">
      <c r="A3" s="1" t="str">
        <f>Schedule!A3</f>
        <v>BAL</v>
      </c>
      <c r="B3" s="1">
        <f>Schedule!B3</f>
        <v>0</v>
      </c>
      <c r="C3" s="1">
        <f>Schedule!C3</f>
        <v>0</v>
      </c>
      <c r="D3" s="1">
        <f>Schedule!D3</f>
        <v>0</v>
      </c>
      <c r="E3" s="1">
        <f>Schedule!E3</f>
        <v>0</v>
      </c>
      <c r="F3" s="1">
        <f>Schedule!F3</f>
        <v>0</v>
      </c>
      <c r="G3" s="1">
        <f>SUM(B3:F3)</f>
        <v>0</v>
      </c>
      <c r="H3" s="1">
        <f>Schedule!G3</f>
        <v>0</v>
      </c>
      <c r="I3" s="1">
        <f>Schedule!H3</f>
        <v>10</v>
      </c>
      <c r="J3" s="1" t="str">
        <f>Schedule!I3</f>
        <v>@JAX</v>
      </c>
      <c r="K3" s="1" t="str">
        <f>Schedule!J3</f>
        <v>PIT</v>
      </c>
      <c r="L3" s="1" t="str">
        <f>Schedule!K3</f>
        <v>@OAK</v>
      </c>
      <c r="M3" s="1" t="str">
        <f>Schedule!L3</f>
        <v>CHI</v>
      </c>
      <c r="N3" s="1" t="str">
        <f>Schedule!M3</f>
        <v>@MIN</v>
      </c>
      <c r="O3" s="1" t="str">
        <f>Schedule!N3</f>
        <v>MIA</v>
      </c>
      <c r="P3" s="1" t="str">
        <f>Schedule!O3</f>
        <v>@TEN</v>
      </c>
      <c r="Q3" s="1" t="str">
        <f>Schedule!P3</f>
        <v>BYE</v>
      </c>
      <c r="R3" s="1" t="str">
        <f>Schedule!Q3</f>
        <v>@GB</v>
      </c>
      <c r="S3" s="1" t="str">
        <f>Schedule!R3</f>
        <v>HOU</v>
      </c>
      <c r="T3" s="1" t="str">
        <f>Schedule!S3</f>
        <v>DET</v>
      </c>
      <c r="U3" s="1" t="str">
        <f>Schedule!T3</f>
        <v>@PIT</v>
      </c>
      <c r="V3" s="1" t="str">
        <f>Schedule!U3</f>
        <v>@CLE</v>
      </c>
      <c r="W3" s="1" t="str">
        <f>Schedule!V3</f>
        <v>IND</v>
      </c>
      <c r="X3" s="1" t="str">
        <f>Schedule!W3</f>
        <v>CIN</v>
      </c>
      <c r="Y3" s="1">
        <f>COUNT(H3:X3)</f>
        <v>2</v>
      </c>
      <c r="Z3" s="1">
        <f t="shared" si="0"/>
        <v>0</v>
      </c>
      <c r="AA3" s="1">
        <f t="shared" si="1"/>
        <v>7.0710678118654755</v>
      </c>
      <c r="AB3" s="1">
        <f t="shared" si="2"/>
        <v>10</v>
      </c>
    </row>
    <row r="4" spans="1:28">
      <c r="A4" s="1" t="str">
        <f>'C-inputs'!A40</f>
        <v>BAL</v>
      </c>
      <c r="B4" s="1">
        <f>'C-inputs'!B40</f>
        <v>0</v>
      </c>
      <c r="C4" s="1">
        <f>'C-inputs'!C40</f>
        <v>0</v>
      </c>
      <c r="D4" s="1">
        <f>'C-inputs'!D40</f>
        <v>0</v>
      </c>
      <c r="E4" s="1">
        <f>'C-inputs'!E40</f>
        <v>0</v>
      </c>
      <c r="F4" s="1">
        <f>'C-inputs'!F40</f>
        <v>0</v>
      </c>
      <c r="G4" s="1">
        <f>SUM(B4:F4)</f>
        <v>0</v>
      </c>
      <c r="H4" s="1" t="str">
        <f>'C-inputs'!G40</f>
        <v>@CIN</v>
      </c>
      <c r="I4" s="1" t="str">
        <f>'C-inputs'!H40</f>
        <v>CLE</v>
      </c>
      <c r="J4" s="1">
        <f>'C-inputs'!I40</f>
        <v>22</v>
      </c>
      <c r="K4" s="1" t="str">
        <f>'C-inputs'!J40</f>
        <v>PIT</v>
      </c>
      <c r="L4" s="1" t="str">
        <f>'C-inputs'!K40</f>
        <v>@OAK</v>
      </c>
      <c r="M4" s="1" t="str">
        <f>'C-inputs'!L40</f>
        <v>CHI</v>
      </c>
      <c r="N4" s="1" t="str">
        <f>'C-inputs'!M40</f>
        <v>@MIN</v>
      </c>
      <c r="O4" s="1" t="str">
        <f>'C-inputs'!N40</f>
        <v>MIA</v>
      </c>
      <c r="P4" s="1" t="str">
        <f>'C-inputs'!O40</f>
        <v>@TEN</v>
      </c>
      <c r="Q4" s="1" t="str">
        <f>'C-inputs'!P40</f>
        <v>BYE</v>
      </c>
      <c r="R4" s="1" t="str">
        <f>'C-inputs'!Q40</f>
        <v>@GB</v>
      </c>
      <c r="S4" s="1" t="str">
        <f>'C-inputs'!R40</f>
        <v>HOU</v>
      </c>
      <c r="T4" s="1" t="str">
        <f>'C-inputs'!S40</f>
        <v>DET</v>
      </c>
      <c r="U4" s="1" t="str">
        <f>'C-inputs'!T40</f>
        <v>@PIT</v>
      </c>
      <c r="V4" s="1" t="str">
        <f>'C-inputs'!U40</f>
        <v>@CLE</v>
      </c>
      <c r="W4" s="1" t="str">
        <f>'C-inputs'!V40</f>
        <v>IND</v>
      </c>
      <c r="X4" s="1" t="str">
        <f>'C-inputs'!W40</f>
        <v>CIN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22</v>
      </c>
    </row>
    <row r="5" spans="1:28">
      <c r="A5" s="1" t="s">
        <v>205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'C-inputs'!A4</f>
        <v>BAL</v>
      </c>
      <c r="B6" s="1">
        <f>'C-inputs'!B4</f>
        <v>0</v>
      </c>
      <c r="C6" s="1">
        <f>'C-inputs'!C4</f>
        <v>0</v>
      </c>
      <c r="D6" s="1">
        <f>'C-inputs'!D4</f>
        <v>0</v>
      </c>
      <c r="E6" s="1">
        <f>'C-inputs'!E4</f>
        <v>0</v>
      </c>
      <c r="F6" s="1">
        <f>'C-inputs'!F4</f>
        <v>0</v>
      </c>
      <c r="G6" s="1">
        <f>SUM(B6:F6)</f>
        <v>0</v>
      </c>
      <c r="H6" s="1">
        <f>'C-inputs'!G4</f>
        <v>3</v>
      </c>
      <c r="I6" s="1">
        <f>'C-inputs'!H4</f>
        <v>-7.5</v>
      </c>
      <c r="J6" s="1" t="str">
        <f>'C-inputs'!I4</f>
        <v>@JAX</v>
      </c>
      <c r="K6" s="1" t="str">
        <f>'C-inputs'!J4</f>
        <v>PIT</v>
      </c>
      <c r="L6" s="1" t="str">
        <f>'C-inputs'!K4</f>
        <v>@OAK</v>
      </c>
      <c r="M6" s="1" t="str">
        <f>'C-inputs'!L4</f>
        <v>CHI</v>
      </c>
      <c r="N6" s="1" t="str">
        <f>'C-inputs'!M4</f>
        <v>@MIN</v>
      </c>
      <c r="O6" s="1" t="str">
        <f>'C-inputs'!N4</f>
        <v>MIA</v>
      </c>
      <c r="P6" s="1" t="str">
        <f>'C-inputs'!O4</f>
        <v>@TEN</v>
      </c>
      <c r="Q6" s="1" t="str">
        <f>'C-inputs'!P4</f>
        <v>BYE</v>
      </c>
      <c r="R6" s="1" t="str">
        <f>'C-inputs'!Q4</f>
        <v>@GB</v>
      </c>
      <c r="S6" s="1" t="str">
        <f>'C-inputs'!R4</f>
        <v>HOU</v>
      </c>
      <c r="T6" s="1" t="str">
        <f>'C-inputs'!S4</f>
        <v>DET</v>
      </c>
      <c r="U6" s="1" t="str">
        <f>'C-inputs'!T4</f>
        <v>@PIT</v>
      </c>
      <c r="V6" s="1" t="str">
        <f>'C-inputs'!U4</f>
        <v>@CLE</v>
      </c>
      <c r="W6" s="1" t="str">
        <f>'C-inputs'!V4</f>
        <v>IND</v>
      </c>
      <c r="X6" s="1" t="str">
        <f>'C-inputs'!W4</f>
        <v>CIN</v>
      </c>
      <c r="Y6" s="1">
        <f>COUNT(H6:X6)</f>
        <v>2</v>
      </c>
      <c r="Z6" s="1">
        <f t="shared" si="0"/>
        <v>0</v>
      </c>
      <c r="AA6" s="1">
        <f t="shared" si="1"/>
        <v>7.4246212024587486</v>
      </c>
      <c r="AB6" s="1">
        <f t="shared" si="2"/>
        <v>-4.5</v>
      </c>
    </row>
    <row r="7" spans="1:28">
      <c r="A7" s="1" t="s">
        <v>94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>
        <f t="shared" si="4"/>
        <v>20</v>
      </c>
      <c r="I7" s="1">
        <f t="shared" si="4"/>
        <v>14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95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>
        <f t="shared" si="5"/>
        <v>23</v>
      </c>
      <c r="I8" s="1">
        <f t="shared" si="5"/>
        <v>6.5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96</v>
      </c>
      <c r="B9" s="1">
        <f>(B4 + B6) - B3</f>
        <v>0</v>
      </c>
      <c r="C9" s="1">
        <f t="shared" ref="C9:X9" si="6">(C4 + C6) - 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97</v>
      </c>
      <c r="B12" s="1">
        <f>(AB2/Y2)</f>
        <v>22</v>
      </c>
    </row>
    <row r="13" spans="1:28">
      <c r="A13" s="1" t="s">
        <v>98</v>
      </c>
      <c r="B13" s="1">
        <f>(AB3/Y3)</f>
        <v>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O70"/>
  <sheetViews>
    <sheetView workbookViewId="0">
      <selection activeCell="F39" sqref="F39"/>
    </sheetView>
  </sheetViews>
  <sheetFormatPr defaultRowHeight="14.25"/>
  <cols>
    <col min="1" max="6" width="21.125" style="1" customWidth="1"/>
    <col min="7" max="1029" width="8" style="1" customWidth="1"/>
    <col min="1030" max="1030" width="9" customWidth="1"/>
  </cols>
  <sheetData>
    <row r="1" spans="1:23">
      <c r="A1" s="1" t="s">
        <v>40</v>
      </c>
      <c r="G1" s="1">
        <v>35</v>
      </c>
      <c r="H1" s="1">
        <v>13</v>
      </c>
      <c r="I1" s="1" t="s">
        <v>42</v>
      </c>
      <c r="J1" s="1" t="s">
        <v>59</v>
      </c>
      <c r="K1" s="1" t="s">
        <v>36</v>
      </c>
      <c r="L1" s="1" t="s">
        <v>89</v>
      </c>
      <c r="M1" s="1" t="s">
        <v>168</v>
      </c>
      <c r="N1" s="1" t="s">
        <v>35</v>
      </c>
      <c r="O1" s="1" t="s">
        <v>70</v>
      </c>
      <c r="P1" s="1" t="s">
        <v>71</v>
      </c>
      <c r="Q1" s="1" t="s">
        <v>82</v>
      </c>
      <c r="R1" s="1" t="s">
        <v>64</v>
      </c>
      <c r="S1" s="1" t="s">
        <v>169</v>
      </c>
      <c r="T1" s="1" t="s">
        <v>86</v>
      </c>
      <c r="U1" s="1" t="s">
        <v>39</v>
      </c>
      <c r="V1" s="1" t="s">
        <v>33</v>
      </c>
      <c r="W1" s="1" t="s">
        <v>62</v>
      </c>
    </row>
    <row r="2" spans="1:23">
      <c r="A2" s="9" t="s">
        <v>77</v>
      </c>
      <c r="B2" s="9"/>
      <c r="C2" s="9"/>
      <c r="D2" s="9"/>
      <c r="E2" s="9"/>
      <c r="F2" s="9"/>
      <c r="G2" s="10">
        <v>17</v>
      </c>
      <c r="H2" s="10">
        <v>23</v>
      </c>
      <c r="I2" s="10" t="s">
        <v>41</v>
      </c>
      <c r="J2" s="10" t="s">
        <v>74</v>
      </c>
      <c r="K2" s="10" t="s">
        <v>35</v>
      </c>
      <c r="L2" s="10" t="s">
        <v>68</v>
      </c>
      <c r="M2" s="10" t="s">
        <v>58</v>
      </c>
      <c r="N2" s="10" t="s">
        <v>69</v>
      </c>
      <c r="O2" s="10" t="s">
        <v>32</v>
      </c>
      <c r="P2" s="10" t="s">
        <v>42</v>
      </c>
      <c r="Q2" s="11" t="s">
        <v>62</v>
      </c>
      <c r="R2" s="10" t="s">
        <v>89</v>
      </c>
      <c r="S2" s="10" t="s">
        <v>78</v>
      </c>
      <c r="T2" s="10" t="s">
        <v>48</v>
      </c>
      <c r="U2" s="10" t="s">
        <v>72</v>
      </c>
      <c r="V2" s="10" t="s">
        <v>76</v>
      </c>
      <c r="W2" s="10" t="s">
        <v>75</v>
      </c>
    </row>
    <row r="3" spans="1:23">
      <c r="A3" s="6" t="s">
        <v>51</v>
      </c>
      <c r="B3" s="6"/>
      <c r="C3" s="6"/>
      <c r="D3" s="6"/>
      <c r="E3" s="6"/>
      <c r="F3" s="6"/>
      <c r="G3" s="7">
        <v>0</v>
      </c>
      <c r="H3" s="7">
        <v>10</v>
      </c>
      <c r="I3" s="7" t="s">
        <v>43</v>
      </c>
      <c r="J3" s="7" t="s">
        <v>66</v>
      </c>
      <c r="K3" s="7" t="s">
        <v>65</v>
      </c>
      <c r="L3" s="7" t="s">
        <v>46</v>
      </c>
      <c r="M3" s="7" t="s">
        <v>50</v>
      </c>
      <c r="N3" s="8" t="s">
        <v>68</v>
      </c>
      <c r="O3" s="7" t="s">
        <v>30</v>
      </c>
      <c r="P3" s="7" t="s">
        <v>35</v>
      </c>
      <c r="Q3" s="7" t="s">
        <v>45</v>
      </c>
      <c r="R3" s="7" t="s">
        <v>34</v>
      </c>
      <c r="S3" s="7" t="s">
        <v>38</v>
      </c>
      <c r="T3" s="7" t="s">
        <v>55</v>
      </c>
      <c r="U3" s="7" t="s">
        <v>54</v>
      </c>
      <c r="V3" s="7" t="s">
        <v>44</v>
      </c>
      <c r="W3" s="7" t="s">
        <v>53</v>
      </c>
    </row>
    <row r="4" spans="1:23">
      <c r="A4" s="9" t="s">
        <v>74</v>
      </c>
      <c r="B4" s="9"/>
      <c r="C4" s="9"/>
      <c r="D4" s="9"/>
      <c r="E4" s="9"/>
      <c r="F4" s="9"/>
      <c r="G4" s="10">
        <v>12</v>
      </c>
      <c r="H4" s="10">
        <v>9</v>
      </c>
      <c r="I4" s="10" t="s">
        <v>81</v>
      </c>
      <c r="J4" s="10" t="s">
        <v>90</v>
      </c>
      <c r="K4" s="10" t="s">
        <v>63</v>
      </c>
      <c r="L4" s="10" t="s">
        <v>35</v>
      </c>
      <c r="M4" s="10" t="s">
        <v>89</v>
      </c>
      <c r="N4" s="10" t="s">
        <v>80</v>
      </c>
      <c r="O4" s="10" t="s">
        <v>69</v>
      </c>
      <c r="P4" s="11" t="s">
        <v>48</v>
      </c>
      <c r="Q4" s="10" t="s">
        <v>170</v>
      </c>
      <c r="R4" s="10" t="s">
        <v>87</v>
      </c>
      <c r="S4" s="10" t="s">
        <v>61</v>
      </c>
      <c r="T4" s="10" t="s">
        <v>44</v>
      </c>
      <c r="U4" s="10" t="s">
        <v>68</v>
      </c>
      <c r="V4" s="10" t="s">
        <v>58</v>
      </c>
      <c r="W4" s="10" t="s">
        <v>60</v>
      </c>
    </row>
    <row r="5" spans="1:23">
      <c r="A5" s="6" t="s">
        <v>75</v>
      </c>
      <c r="B5" s="6"/>
      <c r="C5" s="6"/>
      <c r="D5" s="6"/>
      <c r="E5" s="6"/>
      <c r="F5" s="6"/>
      <c r="G5" s="7">
        <v>3</v>
      </c>
      <c r="H5" s="7">
        <v>3</v>
      </c>
      <c r="I5" s="7" t="s">
        <v>48</v>
      </c>
      <c r="J5" s="7" t="s">
        <v>58</v>
      </c>
      <c r="K5" s="7" t="s">
        <v>41</v>
      </c>
      <c r="L5" s="7" t="s">
        <v>52</v>
      </c>
      <c r="M5" s="8" t="s">
        <v>37</v>
      </c>
      <c r="N5" s="7" t="s">
        <v>72</v>
      </c>
      <c r="O5" s="7" t="s">
        <v>77</v>
      </c>
      <c r="P5" s="7" t="s">
        <v>68</v>
      </c>
      <c r="Q5" s="7" t="s">
        <v>35</v>
      </c>
      <c r="R5" s="7" t="s">
        <v>69</v>
      </c>
      <c r="S5" s="7" t="s">
        <v>76</v>
      </c>
      <c r="T5" s="7" t="s">
        <v>78</v>
      </c>
      <c r="U5" s="7" t="s">
        <v>31</v>
      </c>
      <c r="V5" s="7" t="s">
        <v>89</v>
      </c>
      <c r="W5" s="7" t="s">
        <v>90</v>
      </c>
    </row>
    <row r="6" spans="1:23">
      <c r="A6" s="9" t="s">
        <v>46</v>
      </c>
      <c r="B6" s="9"/>
      <c r="C6" s="9"/>
      <c r="D6" s="9"/>
      <c r="E6" s="9"/>
      <c r="F6" s="9"/>
      <c r="G6" s="10">
        <v>23</v>
      </c>
      <c r="H6" s="10">
        <v>29</v>
      </c>
      <c r="I6" s="10" t="s">
        <v>66</v>
      </c>
      <c r="J6" s="10" t="s">
        <v>45</v>
      </c>
      <c r="K6" s="10" t="s">
        <v>78</v>
      </c>
      <c r="L6" s="10" t="s">
        <v>56</v>
      </c>
      <c r="M6" s="10" t="s">
        <v>75</v>
      </c>
      <c r="N6" s="10" t="s">
        <v>76</v>
      </c>
      <c r="O6" s="11" t="s">
        <v>35</v>
      </c>
      <c r="P6" s="10" t="s">
        <v>31</v>
      </c>
      <c r="Q6" s="10" t="s">
        <v>38</v>
      </c>
      <c r="R6" s="10" t="s">
        <v>36</v>
      </c>
      <c r="S6" s="10" t="s">
        <v>59</v>
      </c>
      <c r="T6" s="10" t="s">
        <v>63</v>
      </c>
      <c r="U6" s="10" t="s">
        <v>41</v>
      </c>
      <c r="V6" s="10" t="s">
        <v>67</v>
      </c>
      <c r="W6" s="10" t="s">
        <v>50</v>
      </c>
    </row>
    <row r="7" spans="1:23">
      <c r="A7" s="6" t="s">
        <v>53</v>
      </c>
      <c r="B7" s="6"/>
      <c r="C7" s="6"/>
      <c r="D7" s="6"/>
      <c r="E7" s="6"/>
      <c r="F7" s="6"/>
      <c r="G7" s="7">
        <v>20</v>
      </c>
      <c r="H7" s="7">
        <v>13</v>
      </c>
      <c r="I7" s="7" t="s">
        <v>45</v>
      </c>
      <c r="J7" s="7" t="s">
        <v>54</v>
      </c>
      <c r="K7" s="7" t="s">
        <v>74</v>
      </c>
      <c r="L7" s="7" t="s">
        <v>35</v>
      </c>
      <c r="M7" s="7" t="s">
        <v>55</v>
      </c>
      <c r="N7" s="7" t="s">
        <v>44</v>
      </c>
      <c r="O7" s="8" t="s">
        <v>43</v>
      </c>
      <c r="P7" s="7" t="s">
        <v>30</v>
      </c>
      <c r="Q7" s="7" t="s">
        <v>84</v>
      </c>
      <c r="R7" s="7" t="s">
        <v>67</v>
      </c>
      <c r="S7" s="7" t="s">
        <v>66</v>
      </c>
      <c r="T7" s="7" t="s">
        <v>46</v>
      </c>
      <c r="U7" s="7" t="s">
        <v>50</v>
      </c>
      <c r="V7" s="7" t="s">
        <v>38</v>
      </c>
      <c r="W7" s="7" t="s">
        <v>56</v>
      </c>
    </row>
    <row r="8" spans="1:23">
      <c r="A8" s="9" t="s">
        <v>67</v>
      </c>
      <c r="B8" s="9"/>
      <c r="C8" s="9"/>
      <c r="D8" s="9"/>
      <c r="E8" s="9"/>
      <c r="F8" s="9"/>
      <c r="G8" s="10">
        <v>21</v>
      </c>
      <c r="H8" s="10">
        <v>24</v>
      </c>
      <c r="I8" s="10" t="s">
        <v>88</v>
      </c>
      <c r="J8" s="10" t="s">
        <v>53</v>
      </c>
      <c r="K8" s="10" t="s">
        <v>57</v>
      </c>
      <c r="L8" s="10" t="s">
        <v>82</v>
      </c>
      <c r="M8" s="10" t="s">
        <v>86</v>
      </c>
      <c r="N8" s="10" t="s">
        <v>78</v>
      </c>
      <c r="O8" s="10" t="s">
        <v>35</v>
      </c>
      <c r="P8" s="10" t="s">
        <v>41</v>
      </c>
      <c r="Q8" s="10" t="s">
        <v>64</v>
      </c>
      <c r="R8" s="10" t="s">
        <v>63</v>
      </c>
      <c r="S8" s="11" t="s">
        <v>170</v>
      </c>
      <c r="T8" s="10" t="s">
        <v>31</v>
      </c>
      <c r="U8" s="10" t="s">
        <v>51</v>
      </c>
      <c r="V8" s="10" t="s">
        <v>37</v>
      </c>
      <c r="W8" s="10" t="s">
        <v>55</v>
      </c>
    </row>
    <row r="9" spans="1:23">
      <c r="A9" s="6" t="s">
        <v>42</v>
      </c>
      <c r="B9" s="6"/>
      <c r="C9" s="6"/>
      <c r="D9" s="6"/>
      <c r="E9" s="6"/>
      <c r="F9" s="6"/>
      <c r="G9" s="7">
        <v>3</v>
      </c>
      <c r="H9" s="7">
        <v>42</v>
      </c>
      <c r="I9" s="7" t="s">
        <v>73</v>
      </c>
      <c r="J9" s="7" t="s">
        <v>169</v>
      </c>
      <c r="K9" s="7" t="s">
        <v>31</v>
      </c>
      <c r="L9" s="7" t="s">
        <v>35</v>
      </c>
      <c r="M9" s="8" t="s">
        <v>70</v>
      </c>
      <c r="N9" s="7" t="s">
        <v>39</v>
      </c>
      <c r="O9" s="7" t="s">
        <v>85</v>
      </c>
      <c r="P9" s="7" t="s">
        <v>90</v>
      </c>
      <c r="Q9" s="7" t="s">
        <v>52</v>
      </c>
      <c r="R9" s="7" t="s">
        <v>171</v>
      </c>
      <c r="S9" s="7" t="s">
        <v>49</v>
      </c>
      <c r="T9" s="7" t="s">
        <v>79</v>
      </c>
      <c r="U9" s="7" t="s">
        <v>65</v>
      </c>
      <c r="V9" s="7" t="s">
        <v>71</v>
      </c>
      <c r="W9" s="7" t="s">
        <v>36</v>
      </c>
    </row>
    <row r="10" spans="1:23">
      <c r="A10" s="9" t="s">
        <v>81</v>
      </c>
      <c r="B10" s="9"/>
      <c r="C10" s="9"/>
      <c r="D10" s="9"/>
      <c r="E10" s="9"/>
      <c r="F10" s="9"/>
      <c r="G10" s="10">
        <v>21</v>
      </c>
      <c r="H10" s="10">
        <v>17</v>
      </c>
      <c r="I10" s="10" t="s">
        <v>83</v>
      </c>
      <c r="J10" s="10" t="s">
        <v>80</v>
      </c>
      <c r="K10" s="10" t="s">
        <v>35</v>
      </c>
      <c r="L10" s="10" t="s">
        <v>33</v>
      </c>
      <c r="M10" s="10" t="s">
        <v>170</v>
      </c>
      <c r="N10" s="10" t="s">
        <v>87</v>
      </c>
      <c r="O10" s="10" t="s">
        <v>36</v>
      </c>
      <c r="P10" s="10" t="s">
        <v>61</v>
      </c>
      <c r="Q10" s="11" t="s">
        <v>53</v>
      </c>
      <c r="R10" s="10" t="s">
        <v>65</v>
      </c>
      <c r="S10" s="10" t="s">
        <v>60</v>
      </c>
      <c r="T10" s="10" t="s">
        <v>57</v>
      </c>
      <c r="U10" s="10" t="s">
        <v>88</v>
      </c>
      <c r="V10" s="10" t="s">
        <v>39</v>
      </c>
      <c r="W10" s="10" t="s">
        <v>85</v>
      </c>
    </row>
    <row r="11" spans="1:23">
      <c r="A11" s="6" t="s">
        <v>38</v>
      </c>
      <c r="B11" s="6"/>
      <c r="C11" s="6"/>
      <c r="D11" s="6"/>
      <c r="E11" s="6"/>
      <c r="F11" s="6"/>
      <c r="G11" s="7">
        <v>23</v>
      </c>
      <c r="H11" s="7">
        <v>10</v>
      </c>
      <c r="I11" s="7" t="s">
        <v>77</v>
      </c>
      <c r="J11" s="7" t="s">
        <v>50</v>
      </c>
      <c r="K11" s="7" t="s">
        <v>75</v>
      </c>
      <c r="L11" s="7" t="s">
        <v>76</v>
      </c>
      <c r="M11" s="7" t="s">
        <v>35</v>
      </c>
      <c r="N11" s="7" t="s">
        <v>66</v>
      </c>
      <c r="O11" s="7" t="s">
        <v>45</v>
      </c>
      <c r="P11" s="8" t="s">
        <v>67</v>
      </c>
      <c r="Q11" s="7" t="s">
        <v>37</v>
      </c>
      <c r="R11" s="7" t="s">
        <v>78</v>
      </c>
      <c r="S11" s="7" t="s">
        <v>56</v>
      </c>
      <c r="T11" s="7" t="s">
        <v>72</v>
      </c>
      <c r="U11" s="7" t="s">
        <v>46</v>
      </c>
      <c r="V11" s="7" t="s">
        <v>63</v>
      </c>
      <c r="W11" s="7" t="s">
        <v>31</v>
      </c>
    </row>
    <row r="12" spans="1:23">
      <c r="A12" s="9" t="s">
        <v>31</v>
      </c>
      <c r="B12" s="9"/>
      <c r="C12" s="9"/>
      <c r="D12" s="9"/>
      <c r="E12" s="9"/>
      <c r="F12" s="9"/>
      <c r="G12" s="10">
        <v>9</v>
      </c>
      <c r="H12" s="10">
        <v>34</v>
      </c>
      <c r="I12" s="10" t="s">
        <v>53</v>
      </c>
      <c r="J12" s="11" t="s">
        <v>46</v>
      </c>
      <c r="K12" s="10" t="s">
        <v>47</v>
      </c>
      <c r="L12" s="10" t="s">
        <v>50</v>
      </c>
      <c r="M12" s="10" t="s">
        <v>48</v>
      </c>
      <c r="N12" s="10" t="s">
        <v>35</v>
      </c>
      <c r="O12" s="10" t="s">
        <v>38</v>
      </c>
      <c r="P12" s="10" t="s">
        <v>37</v>
      </c>
      <c r="Q12" s="10" t="s">
        <v>51</v>
      </c>
      <c r="R12" s="10" t="s">
        <v>55</v>
      </c>
      <c r="S12" s="10" t="s">
        <v>89</v>
      </c>
      <c r="T12" s="10" t="s">
        <v>54</v>
      </c>
      <c r="U12" s="10" t="s">
        <v>32</v>
      </c>
      <c r="V12" s="10" t="s">
        <v>78</v>
      </c>
      <c r="W12" s="10" t="s">
        <v>41</v>
      </c>
    </row>
    <row r="13" spans="1:23">
      <c r="A13" s="6" t="s">
        <v>34</v>
      </c>
      <c r="B13" s="6"/>
      <c r="C13" s="6"/>
      <c r="D13" s="6"/>
      <c r="E13" s="6"/>
      <c r="F13" s="6"/>
      <c r="G13" s="7">
        <v>29</v>
      </c>
      <c r="H13" s="7">
        <v>9</v>
      </c>
      <c r="I13" s="7" t="s">
        <v>58</v>
      </c>
      <c r="J13" s="7" t="s">
        <v>86</v>
      </c>
      <c r="K13" s="7" t="s">
        <v>85</v>
      </c>
      <c r="L13" s="7" t="s">
        <v>67</v>
      </c>
      <c r="M13" s="7" t="s">
        <v>35</v>
      </c>
      <c r="N13" s="7" t="s">
        <v>62</v>
      </c>
      <c r="O13" s="8" t="s">
        <v>44</v>
      </c>
      <c r="P13" s="7" t="s">
        <v>168</v>
      </c>
      <c r="Q13" s="7" t="s">
        <v>40</v>
      </c>
      <c r="R13" s="7" t="s">
        <v>56</v>
      </c>
      <c r="S13" s="7" t="s">
        <v>30</v>
      </c>
      <c r="T13" s="7" t="s">
        <v>59</v>
      </c>
      <c r="U13" s="7" t="s">
        <v>43</v>
      </c>
      <c r="V13" s="7" t="s">
        <v>66</v>
      </c>
      <c r="W13" s="7" t="s">
        <v>88</v>
      </c>
    </row>
    <row r="14" spans="1:23">
      <c r="A14" s="9" t="s">
        <v>44</v>
      </c>
      <c r="B14" s="9"/>
      <c r="C14" s="9"/>
      <c r="D14" s="9"/>
      <c r="E14" s="9"/>
      <c r="F14" s="9"/>
      <c r="G14" s="10">
        <v>46</v>
      </c>
      <c r="H14" s="10">
        <v>16</v>
      </c>
      <c r="I14" s="10" t="s">
        <v>67</v>
      </c>
      <c r="J14" s="10" t="s">
        <v>62</v>
      </c>
      <c r="K14" s="10" t="s">
        <v>59</v>
      </c>
      <c r="L14" s="10" t="s">
        <v>30</v>
      </c>
      <c r="M14" s="10" t="s">
        <v>64</v>
      </c>
      <c r="N14" s="10" t="s">
        <v>63</v>
      </c>
      <c r="O14" s="10" t="s">
        <v>82</v>
      </c>
      <c r="P14" s="11" t="s">
        <v>66</v>
      </c>
      <c r="Q14" s="10" t="s">
        <v>35</v>
      </c>
      <c r="R14" s="10" t="s">
        <v>86</v>
      </c>
      <c r="S14" s="10" t="s">
        <v>43</v>
      </c>
      <c r="T14" s="10" t="s">
        <v>83</v>
      </c>
      <c r="U14" s="10" t="s">
        <v>81</v>
      </c>
      <c r="V14" s="10" t="s">
        <v>56</v>
      </c>
      <c r="W14" s="10" t="s">
        <v>34</v>
      </c>
    </row>
    <row r="15" spans="1:23">
      <c r="A15" s="6" t="s">
        <v>64</v>
      </c>
      <c r="B15" s="6"/>
      <c r="C15" s="6"/>
      <c r="D15" s="6"/>
      <c r="E15" s="6"/>
      <c r="F15" s="6"/>
      <c r="G15" s="7">
        <v>7</v>
      </c>
      <c r="H15" s="7">
        <v>37</v>
      </c>
      <c r="I15" s="7" t="s">
        <v>51</v>
      </c>
      <c r="J15" s="7" t="s">
        <v>69</v>
      </c>
      <c r="K15" s="8" t="s">
        <v>55</v>
      </c>
      <c r="L15" s="7" t="s">
        <v>169</v>
      </c>
      <c r="M15" s="7" t="s">
        <v>88</v>
      </c>
      <c r="N15" s="7" t="s">
        <v>35</v>
      </c>
      <c r="O15" s="7" t="s">
        <v>53</v>
      </c>
      <c r="P15" s="7" t="s">
        <v>171</v>
      </c>
      <c r="Q15" s="7" t="s">
        <v>54</v>
      </c>
      <c r="R15" s="7" t="s">
        <v>73</v>
      </c>
      <c r="S15" s="7" t="s">
        <v>44</v>
      </c>
      <c r="T15" s="7" t="s">
        <v>71</v>
      </c>
      <c r="U15" s="7" t="s">
        <v>34</v>
      </c>
      <c r="V15" s="7" t="s">
        <v>70</v>
      </c>
      <c r="W15" s="7" t="s">
        <v>30</v>
      </c>
    </row>
    <row r="16" spans="1:23">
      <c r="A16" s="9" t="s">
        <v>85</v>
      </c>
      <c r="B16" s="9"/>
      <c r="C16" s="9"/>
      <c r="D16" s="9"/>
      <c r="E16" s="9"/>
      <c r="F16" s="9"/>
      <c r="G16" s="10">
        <v>27</v>
      </c>
      <c r="H16" s="10">
        <v>20</v>
      </c>
      <c r="I16" s="10" t="s">
        <v>170</v>
      </c>
      <c r="J16" s="10" t="s">
        <v>49</v>
      </c>
      <c r="K16" s="11" t="s">
        <v>82</v>
      </c>
      <c r="L16" s="10" t="s">
        <v>66</v>
      </c>
      <c r="M16" s="10" t="s">
        <v>65</v>
      </c>
      <c r="N16" s="10" t="s">
        <v>81</v>
      </c>
      <c r="O16" s="10" t="s">
        <v>47</v>
      </c>
      <c r="P16" s="10" t="s">
        <v>35</v>
      </c>
      <c r="Q16" s="10" t="s">
        <v>79</v>
      </c>
      <c r="R16" s="10" t="s">
        <v>74</v>
      </c>
      <c r="S16" s="10" t="s">
        <v>69</v>
      </c>
      <c r="T16" s="10" t="s">
        <v>80</v>
      </c>
      <c r="U16" s="10" t="s">
        <v>171</v>
      </c>
      <c r="V16" s="10" t="s">
        <v>68</v>
      </c>
      <c r="W16" s="10" t="s">
        <v>84</v>
      </c>
    </row>
    <row r="17" spans="1:23">
      <c r="A17" s="6" t="s">
        <v>169</v>
      </c>
      <c r="B17" s="6"/>
      <c r="C17" s="6"/>
      <c r="D17" s="6"/>
      <c r="E17" s="6"/>
      <c r="F17" s="6"/>
      <c r="G17" s="7">
        <v>9</v>
      </c>
      <c r="H17" s="7">
        <v>27</v>
      </c>
      <c r="I17" s="7" t="s">
        <v>70</v>
      </c>
      <c r="J17" s="7" t="s">
        <v>47</v>
      </c>
      <c r="K17" s="7" t="s">
        <v>71</v>
      </c>
      <c r="L17" s="7" t="s">
        <v>43</v>
      </c>
      <c r="M17" s="7" t="s">
        <v>40</v>
      </c>
      <c r="N17" s="8" t="s">
        <v>35</v>
      </c>
      <c r="O17" s="7" t="s">
        <v>79</v>
      </c>
      <c r="P17" s="7" t="s">
        <v>34</v>
      </c>
      <c r="Q17" s="7" t="s">
        <v>50</v>
      </c>
      <c r="R17" s="7" t="s">
        <v>48</v>
      </c>
      <c r="S17" s="7" t="s">
        <v>73</v>
      </c>
      <c r="T17" s="7" t="s">
        <v>52</v>
      </c>
      <c r="U17" s="7" t="s">
        <v>62</v>
      </c>
      <c r="V17" s="7" t="s">
        <v>30</v>
      </c>
      <c r="W17" s="7" t="s">
        <v>59</v>
      </c>
    </row>
    <row r="18" spans="1:23">
      <c r="A18" s="9" t="s">
        <v>171</v>
      </c>
      <c r="B18" s="9"/>
      <c r="C18" s="9"/>
      <c r="D18" s="9"/>
      <c r="E18" s="9"/>
      <c r="F18" s="9"/>
      <c r="G18" s="10">
        <v>24</v>
      </c>
      <c r="H18" s="10">
        <v>19</v>
      </c>
      <c r="I18" s="10" t="s">
        <v>85</v>
      </c>
      <c r="J18" s="10" t="s">
        <v>52</v>
      </c>
      <c r="K18" s="10" t="s">
        <v>79</v>
      </c>
      <c r="L18" s="10" t="s">
        <v>65</v>
      </c>
      <c r="M18" s="10" t="s">
        <v>81</v>
      </c>
      <c r="N18" s="11" t="s">
        <v>58</v>
      </c>
      <c r="O18" s="10" t="s">
        <v>35</v>
      </c>
      <c r="P18" s="10" t="s">
        <v>43</v>
      </c>
      <c r="Q18" s="10" t="s">
        <v>74</v>
      </c>
      <c r="R18" s="10" t="s">
        <v>47</v>
      </c>
      <c r="S18" s="10" t="s">
        <v>67</v>
      </c>
      <c r="T18" s="10" t="s">
        <v>49</v>
      </c>
      <c r="U18" s="10" t="s">
        <v>87</v>
      </c>
      <c r="V18" s="10" t="s">
        <v>69</v>
      </c>
      <c r="W18" s="10" t="s">
        <v>80</v>
      </c>
    </row>
    <row r="19" spans="1:23">
      <c r="A19" s="6" t="s">
        <v>68</v>
      </c>
      <c r="B19" s="6"/>
      <c r="C19" s="6"/>
      <c r="D19" s="6"/>
      <c r="E19" s="6"/>
      <c r="F19" s="6"/>
      <c r="G19" s="7">
        <v>0</v>
      </c>
      <c r="H19" s="7">
        <v>17</v>
      </c>
      <c r="I19" s="7" t="s">
        <v>69</v>
      </c>
      <c r="J19" s="7" t="s">
        <v>48</v>
      </c>
      <c r="K19" s="7" t="s">
        <v>86</v>
      </c>
      <c r="L19" s="8" t="s">
        <v>90</v>
      </c>
      <c r="M19" s="7" t="s">
        <v>57</v>
      </c>
      <c r="N19" s="7" t="s">
        <v>56</v>
      </c>
      <c r="O19" s="7" t="s">
        <v>80</v>
      </c>
      <c r="P19" s="7" t="s">
        <v>32</v>
      </c>
      <c r="Q19" s="7" t="s">
        <v>35</v>
      </c>
      <c r="R19" s="7" t="s">
        <v>58</v>
      </c>
      <c r="S19" s="7" t="s">
        <v>81</v>
      </c>
      <c r="T19" s="7" t="s">
        <v>61</v>
      </c>
      <c r="U19" s="7" t="s">
        <v>83</v>
      </c>
      <c r="V19" s="7" t="s">
        <v>87</v>
      </c>
      <c r="W19" s="7" t="s">
        <v>74</v>
      </c>
    </row>
    <row r="20" spans="1:23">
      <c r="A20" s="9" t="s">
        <v>78</v>
      </c>
      <c r="B20" s="9"/>
      <c r="C20" s="9"/>
      <c r="D20" s="9"/>
      <c r="E20" s="9"/>
      <c r="F20" s="9"/>
      <c r="G20" s="10">
        <v>19</v>
      </c>
      <c r="H20" s="10">
        <v>26</v>
      </c>
      <c r="I20" s="10" t="s">
        <v>89</v>
      </c>
      <c r="J20" s="10" t="s">
        <v>38</v>
      </c>
      <c r="K20" s="10" t="s">
        <v>37</v>
      </c>
      <c r="L20" s="10" t="s">
        <v>31</v>
      </c>
      <c r="M20" s="10" t="s">
        <v>51</v>
      </c>
      <c r="N20" s="10" t="s">
        <v>54</v>
      </c>
      <c r="O20" s="11" t="s">
        <v>35</v>
      </c>
      <c r="P20" s="10" t="s">
        <v>39</v>
      </c>
      <c r="Q20" s="10" t="s">
        <v>169</v>
      </c>
      <c r="R20" s="10" t="s">
        <v>41</v>
      </c>
      <c r="S20" s="10" t="s">
        <v>90</v>
      </c>
      <c r="T20" s="10" t="s">
        <v>32</v>
      </c>
      <c r="U20" s="10" t="s">
        <v>53</v>
      </c>
      <c r="V20" s="10" t="s">
        <v>45</v>
      </c>
      <c r="W20" s="10" t="s">
        <v>46</v>
      </c>
    </row>
    <row r="21" spans="1:23">
      <c r="A21" s="6" t="s">
        <v>61</v>
      </c>
      <c r="B21" s="6"/>
      <c r="C21" s="6"/>
      <c r="D21" s="6"/>
      <c r="E21" s="6"/>
      <c r="F21" s="6"/>
      <c r="G21" s="7">
        <v>42</v>
      </c>
      <c r="H21" s="7">
        <v>20</v>
      </c>
      <c r="I21" s="7" t="s">
        <v>34</v>
      </c>
      <c r="J21" s="7" t="s">
        <v>75</v>
      </c>
      <c r="K21" s="8" t="s">
        <v>72</v>
      </c>
      <c r="L21" s="7" t="s">
        <v>69</v>
      </c>
      <c r="M21" s="7" t="s">
        <v>77</v>
      </c>
      <c r="N21" s="7" t="s">
        <v>171</v>
      </c>
      <c r="O21" s="7" t="s">
        <v>35</v>
      </c>
      <c r="P21" s="7" t="s">
        <v>84</v>
      </c>
      <c r="Q21" s="7" t="s">
        <v>65</v>
      </c>
      <c r="R21" s="7" t="s">
        <v>68</v>
      </c>
      <c r="S21" s="7" t="s">
        <v>83</v>
      </c>
      <c r="T21" s="7" t="s">
        <v>60</v>
      </c>
      <c r="U21" s="7" t="s">
        <v>55</v>
      </c>
      <c r="V21" s="7" t="s">
        <v>74</v>
      </c>
      <c r="W21" s="7" t="s">
        <v>57</v>
      </c>
    </row>
    <row r="22" spans="1:23">
      <c r="A22" s="9" t="s">
        <v>48</v>
      </c>
      <c r="B22" s="9"/>
      <c r="C22" s="9"/>
      <c r="D22" s="9"/>
      <c r="E22" s="9"/>
      <c r="F22" s="9"/>
      <c r="G22" s="10">
        <v>29</v>
      </c>
      <c r="H22" s="10">
        <v>36</v>
      </c>
      <c r="I22" s="10" t="s">
        <v>32</v>
      </c>
      <c r="J22" s="10" t="s">
        <v>60</v>
      </c>
      <c r="K22" s="10" t="s">
        <v>35</v>
      </c>
      <c r="L22" s="10" t="s">
        <v>38</v>
      </c>
      <c r="M22" s="10" t="s">
        <v>45</v>
      </c>
      <c r="N22" s="11" t="s">
        <v>46</v>
      </c>
      <c r="O22" s="10" t="s">
        <v>89</v>
      </c>
      <c r="P22" s="10" t="s">
        <v>83</v>
      </c>
      <c r="Q22" s="10" t="s">
        <v>49</v>
      </c>
      <c r="R22" s="10" t="s">
        <v>168</v>
      </c>
      <c r="S22" s="10" t="s">
        <v>75</v>
      </c>
      <c r="T22" s="10" t="s">
        <v>90</v>
      </c>
      <c r="U22" s="10" t="s">
        <v>57</v>
      </c>
      <c r="V22" s="10" t="s">
        <v>77</v>
      </c>
      <c r="W22" s="10" t="s">
        <v>72</v>
      </c>
    </row>
    <row r="23" spans="1:23">
      <c r="A23" s="6" t="s">
        <v>33</v>
      </c>
      <c r="B23" s="6"/>
      <c r="C23" s="6"/>
      <c r="D23" s="6"/>
      <c r="E23" s="6"/>
      <c r="F23" s="6"/>
      <c r="G23" s="7">
        <v>19</v>
      </c>
      <c r="H23" s="7">
        <v>24</v>
      </c>
      <c r="I23" s="7" t="s">
        <v>36</v>
      </c>
      <c r="J23" s="7" t="s">
        <v>72</v>
      </c>
      <c r="K23" s="7" t="s">
        <v>171</v>
      </c>
      <c r="L23" s="7" t="s">
        <v>84</v>
      </c>
      <c r="M23" s="7" t="s">
        <v>71</v>
      </c>
      <c r="N23" s="7" t="s">
        <v>35</v>
      </c>
      <c r="O23" s="7" t="s">
        <v>169</v>
      </c>
      <c r="P23" s="7" t="s">
        <v>70</v>
      </c>
      <c r="Q23" s="8" t="s">
        <v>85</v>
      </c>
      <c r="R23" s="7" t="s">
        <v>39</v>
      </c>
      <c r="S23" s="7" t="s">
        <v>65</v>
      </c>
      <c r="T23" s="7" t="s">
        <v>42</v>
      </c>
      <c r="U23" s="7" t="s">
        <v>52</v>
      </c>
      <c r="V23" s="7" t="s">
        <v>73</v>
      </c>
      <c r="W23" s="7" t="s">
        <v>49</v>
      </c>
    </row>
    <row r="24" spans="1:23">
      <c r="A24" s="9" t="s">
        <v>57</v>
      </c>
      <c r="B24" s="9"/>
      <c r="C24" s="9"/>
      <c r="D24" s="9"/>
      <c r="E24" s="9"/>
      <c r="F24" s="9"/>
      <c r="G24" s="10">
        <v>21</v>
      </c>
      <c r="H24" s="10">
        <v>45</v>
      </c>
      <c r="I24" s="10" t="s">
        <v>68</v>
      </c>
      <c r="J24" s="10" t="s">
        <v>64</v>
      </c>
      <c r="K24" s="10" t="s">
        <v>54</v>
      </c>
      <c r="L24" s="10" t="s">
        <v>61</v>
      </c>
      <c r="M24" s="10" t="s">
        <v>60</v>
      </c>
      <c r="N24" s="10" t="s">
        <v>77</v>
      </c>
      <c r="O24" s="10" t="s">
        <v>74</v>
      </c>
      <c r="P24" s="11" t="s">
        <v>72</v>
      </c>
      <c r="Q24" s="10" t="s">
        <v>35</v>
      </c>
      <c r="R24" s="10" t="s">
        <v>75</v>
      </c>
      <c r="S24" s="10" t="s">
        <v>85</v>
      </c>
      <c r="T24" s="10" t="s">
        <v>84</v>
      </c>
      <c r="U24" s="10" t="s">
        <v>76</v>
      </c>
      <c r="V24" s="10" t="s">
        <v>171</v>
      </c>
      <c r="W24" s="10" t="s">
        <v>58</v>
      </c>
    </row>
    <row r="25" spans="1:23">
      <c r="A25" s="6" t="s">
        <v>80</v>
      </c>
      <c r="B25" s="6"/>
      <c r="C25" s="6"/>
      <c r="D25" s="6"/>
      <c r="E25" s="6"/>
      <c r="F25" s="6"/>
      <c r="G25" s="7">
        <v>16</v>
      </c>
      <c r="H25" s="7">
        <v>20</v>
      </c>
      <c r="I25" s="7" t="s">
        <v>39</v>
      </c>
      <c r="J25" s="8" t="s">
        <v>84</v>
      </c>
      <c r="K25" s="7" t="s">
        <v>51</v>
      </c>
      <c r="L25" s="7" t="s">
        <v>171</v>
      </c>
      <c r="M25" s="7" t="s">
        <v>85</v>
      </c>
      <c r="N25" s="7" t="s">
        <v>83</v>
      </c>
      <c r="O25" s="7" t="s">
        <v>60</v>
      </c>
      <c r="P25" s="7" t="s">
        <v>35</v>
      </c>
      <c r="Q25" s="7" t="s">
        <v>61</v>
      </c>
      <c r="R25" s="7" t="s">
        <v>81</v>
      </c>
      <c r="S25" s="7" t="s">
        <v>33</v>
      </c>
      <c r="T25" s="7" t="s">
        <v>87</v>
      </c>
      <c r="U25" s="7" t="s">
        <v>42</v>
      </c>
      <c r="V25" s="7" t="s">
        <v>36</v>
      </c>
      <c r="W25" s="7" t="s">
        <v>170</v>
      </c>
    </row>
    <row r="26" spans="1:23">
      <c r="A26" s="9" t="s">
        <v>52</v>
      </c>
      <c r="B26" s="9"/>
      <c r="C26" s="9"/>
      <c r="D26" s="9"/>
      <c r="E26" s="9"/>
      <c r="F26" s="9"/>
      <c r="G26" s="10">
        <v>17</v>
      </c>
      <c r="H26" s="10">
        <v>27</v>
      </c>
      <c r="I26" s="10" t="s">
        <v>33</v>
      </c>
      <c r="J26" s="10" t="s">
        <v>170</v>
      </c>
      <c r="K26" s="10" t="s">
        <v>40</v>
      </c>
      <c r="L26" s="10" t="s">
        <v>32</v>
      </c>
      <c r="M26" s="10" t="s">
        <v>49</v>
      </c>
      <c r="N26" s="11" t="s">
        <v>59</v>
      </c>
      <c r="O26" s="10" t="s">
        <v>81</v>
      </c>
      <c r="P26" s="10" t="s">
        <v>35</v>
      </c>
      <c r="Q26" s="10" t="s">
        <v>47</v>
      </c>
      <c r="R26" s="10" t="s">
        <v>46</v>
      </c>
      <c r="S26" s="10" t="s">
        <v>62</v>
      </c>
      <c r="T26" s="10" t="s">
        <v>168</v>
      </c>
      <c r="U26" s="10" t="s">
        <v>79</v>
      </c>
      <c r="V26" s="10" t="s">
        <v>80</v>
      </c>
      <c r="W26" s="10" t="s">
        <v>42</v>
      </c>
    </row>
    <row r="27" spans="1:23">
      <c r="A27" s="6" t="s">
        <v>66</v>
      </c>
      <c r="B27" s="6"/>
      <c r="C27" s="6"/>
      <c r="D27" s="6"/>
      <c r="E27" s="6"/>
      <c r="F27" s="6"/>
      <c r="G27" s="7">
        <v>18</v>
      </c>
      <c r="H27" s="7">
        <v>9</v>
      </c>
      <c r="I27" s="7" t="s">
        <v>37</v>
      </c>
      <c r="J27" s="7" t="s">
        <v>56</v>
      </c>
      <c r="K27" s="7" t="s">
        <v>64</v>
      </c>
      <c r="L27" s="7" t="s">
        <v>87</v>
      </c>
      <c r="M27" s="7" t="s">
        <v>53</v>
      </c>
      <c r="N27" s="7" t="s">
        <v>41</v>
      </c>
      <c r="O27" s="7" t="s">
        <v>35</v>
      </c>
      <c r="P27" s="7" t="s">
        <v>88</v>
      </c>
      <c r="Q27" s="8" t="s">
        <v>86</v>
      </c>
      <c r="R27" s="7" t="s">
        <v>31</v>
      </c>
      <c r="S27" s="7" t="s">
        <v>63</v>
      </c>
      <c r="T27" s="7" t="s">
        <v>51</v>
      </c>
      <c r="U27" s="7" t="s">
        <v>61</v>
      </c>
      <c r="V27" s="7" t="s">
        <v>82</v>
      </c>
      <c r="W27" s="7" t="s">
        <v>67</v>
      </c>
    </row>
    <row r="28" spans="1:23">
      <c r="A28" s="9" t="s">
        <v>59</v>
      </c>
      <c r="B28" s="9"/>
      <c r="C28" s="9"/>
      <c r="D28" s="9"/>
      <c r="E28" s="9"/>
      <c r="F28" s="9"/>
      <c r="G28" s="10">
        <v>23</v>
      </c>
      <c r="H28" s="10">
        <v>12</v>
      </c>
      <c r="I28" s="10" t="s">
        <v>169</v>
      </c>
      <c r="J28" s="10" t="s">
        <v>73</v>
      </c>
      <c r="K28" s="10" t="s">
        <v>88</v>
      </c>
      <c r="L28" s="10" t="s">
        <v>39</v>
      </c>
      <c r="M28" s="10" t="s">
        <v>42</v>
      </c>
      <c r="N28" s="11" t="s">
        <v>36</v>
      </c>
      <c r="O28" s="10" t="s">
        <v>40</v>
      </c>
      <c r="P28" s="10" t="s">
        <v>33</v>
      </c>
      <c r="Q28" s="10" t="s">
        <v>35</v>
      </c>
      <c r="R28" s="10" t="s">
        <v>71</v>
      </c>
      <c r="S28" s="10" t="s">
        <v>37</v>
      </c>
      <c r="T28" s="10" t="s">
        <v>82</v>
      </c>
      <c r="U28" s="10" t="s">
        <v>86</v>
      </c>
      <c r="V28" s="10" t="s">
        <v>64</v>
      </c>
      <c r="W28" s="10" t="s">
        <v>168</v>
      </c>
    </row>
    <row r="29" spans="1:23">
      <c r="A29" s="6" t="s">
        <v>71</v>
      </c>
      <c r="B29" s="6"/>
      <c r="C29" s="6"/>
      <c r="D29" s="6"/>
      <c r="E29" s="6"/>
      <c r="F29" s="6"/>
      <c r="G29" s="7">
        <v>17</v>
      </c>
      <c r="H29" s="7">
        <v>9</v>
      </c>
      <c r="I29" s="7" t="s">
        <v>30</v>
      </c>
      <c r="J29" s="7" t="s">
        <v>44</v>
      </c>
      <c r="K29" s="8" t="s">
        <v>168</v>
      </c>
      <c r="L29" s="7" t="s">
        <v>35</v>
      </c>
      <c r="M29" s="7" t="s">
        <v>79</v>
      </c>
      <c r="N29" s="7" t="s">
        <v>34</v>
      </c>
      <c r="O29" s="7" t="s">
        <v>49</v>
      </c>
      <c r="P29" s="7" t="s">
        <v>73</v>
      </c>
      <c r="Q29" s="7" t="s">
        <v>77</v>
      </c>
      <c r="R29" s="7" t="s">
        <v>70</v>
      </c>
      <c r="S29" s="7" t="s">
        <v>52</v>
      </c>
      <c r="T29" s="7" t="s">
        <v>43</v>
      </c>
      <c r="U29" s="7" t="s">
        <v>169</v>
      </c>
      <c r="V29" s="7" t="s">
        <v>47</v>
      </c>
      <c r="W29" s="7" t="s">
        <v>40</v>
      </c>
    </row>
    <row r="30" spans="1:23">
      <c r="A30" s="9" t="s">
        <v>89</v>
      </c>
      <c r="B30" s="9"/>
      <c r="C30" s="9"/>
      <c r="D30" s="9"/>
      <c r="E30" s="9"/>
      <c r="F30" s="9"/>
      <c r="G30" s="10">
        <v>0</v>
      </c>
      <c r="H30" s="10">
        <v>7</v>
      </c>
      <c r="I30" s="10" t="s">
        <v>50</v>
      </c>
      <c r="J30" s="10" t="s">
        <v>33</v>
      </c>
      <c r="K30" s="10" t="s">
        <v>61</v>
      </c>
      <c r="L30" s="11" t="s">
        <v>73</v>
      </c>
      <c r="M30" s="10" t="s">
        <v>83</v>
      </c>
      <c r="N30" s="10" t="s">
        <v>75</v>
      </c>
      <c r="O30" s="10" t="s">
        <v>76</v>
      </c>
      <c r="P30" s="10" t="s">
        <v>57</v>
      </c>
      <c r="Q30" s="10" t="s">
        <v>35</v>
      </c>
      <c r="R30" s="10" t="s">
        <v>90</v>
      </c>
      <c r="S30" s="10" t="s">
        <v>45</v>
      </c>
      <c r="T30" s="10" t="s">
        <v>38</v>
      </c>
      <c r="U30" s="10" t="s">
        <v>77</v>
      </c>
      <c r="V30" s="10" t="s">
        <v>32</v>
      </c>
      <c r="W30" s="10" t="s">
        <v>48</v>
      </c>
    </row>
    <row r="31" spans="1:23">
      <c r="A31" s="6" t="s">
        <v>86</v>
      </c>
      <c r="B31" s="6"/>
      <c r="C31" s="6"/>
      <c r="D31" s="6"/>
      <c r="E31" s="6"/>
      <c r="F31" s="6"/>
      <c r="G31" s="7">
        <v>26</v>
      </c>
      <c r="H31" s="7">
        <v>7</v>
      </c>
      <c r="I31" s="7" t="s">
        <v>71</v>
      </c>
      <c r="J31" s="7" t="s">
        <v>82</v>
      </c>
      <c r="K31" s="7" t="s">
        <v>60</v>
      </c>
      <c r="L31" s="7" t="s">
        <v>44</v>
      </c>
      <c r="M31" s="7" t="s">
        <v>54</v>
      </c>
      <c r="N31" s="7" t="s">
        <v>35</v>
      </c>
      <c r="O31" s="7" t="s">
        <v>51</v>
      </c>
      <c r="P31" s="7" t="s">
        <v>53</v>
      </c>
      <c r="Q31" s="7" t="s">
        <v>55</v>
      </c>
      <c r="R31" s="7" t="s">
        <v>88</v>
      </c>
      <c r="S31" s="8" t="s">
        <v>34</v>
      </c>
      <c r="T31" s="7" t="s">
        <v>73</v>
      </c>
      <c r="U31" s="7" t="s">
        <v>70</v>
      </c>
      <c r="V31" s="7" t="s">
        <v>169</v>
      </c>
      <c r="W31" s="7" t="s">
        <v>64</v>
      </c>
    </row>
    <row r="32" spans="1:23">
      <c r="A32" s="9" t="s">
        <v>49</v>
      </c>
      <c r="B32" s="9"/>
      <c r="C32" s="9"/>
      <c r="D32" s="9"/>
      <c r="E32" s="9"/>
      <c r="F32" s="9"/>
      <c r="G32" s="10">
        <v>30</v>
      </c>
      <c r="H32" s="10">
        <v>20</v>
      </c>
      <c r="I32" s="10" t="s">
        <v>80</v>
      </c>
      <c r="J32" s="10" t="s">
        <v>87</v>
      </c>
      <c r="K32" s="10" t="s">
        <v>35</v>
      </c>
      <c r="L32" s="10" t="s">
        <v>59</v>
      </c>
      <c r="M32" s="10" t="s">
        <v>36</v>
      </c>
      <c r="N32" s="10" t="s">
        <v>42</v>
      </c>
      <c r="O32" s="11" t="s">
        <v>62</v>
      </c>
      <c r="P32" s="10" t="s">
        <v>78</v>
      </c>
      <c r="Q32" s="10" t="s">
        <v>76</v>
      </c>
      <c r="R32" s="10" t="s">
        <v>33</v>
      </c>
      <c r="S32" s="10" t="s">
        <v>47</v>
      </c>
      <c r="T32" s="10" t="s">
        <v>170</v>
      </c>
      <c r="U32" s="10" t="s">
        <v>40</v>
      </c>
      <c r="V32" s="10" t="s">
        <v>81</v>
      </c>
      <c r="W32" s="10" t="s">
        <v>79</v>
      </c>
    </row>
    <row r="38" spans="1:23">
      <c r="A38" s="1" t="s">
        <v>172</v>
      </c>
      <c r="B38" s="1" t="s">
        <v>178</v>
      </c>
      <c r="C38" s="1" t="s">
        <v>179</v>
      </c>
      <c r="D38" s="1" t="s">
        <v>180</v>
      </c>
      <c r="E38" s="1" t="s">
        <v>181</v>
      </c>
      <c r="F38" s="1" t="s">
        <v>182</v>
      </c>
      <c r="G38" s="1">
        <v>1</v>
      </c>
      <c r="H38" s="1">
        <v>2</v>
      </c>
      <c r="I38" s="1">
        <v>3</v>
      </c>
      <c r="J38" s="1">
        <v>4</v>
      </c>
      <c r="K38" s="1">
        <v>5</v>
      </c>
      <c r="L38" s="1">
        <v>6</v>
      </c>
      <c r="M38" s="1">
        <v>7</v>
      </c>
      <c r="N38" s="1">
        <v>8</v>
      </c>
      <c r="O38" s="1">
        <v>9</v>
      </c>
      <c r="P38" s="1">
        <v>10</v>
      </c>
      <c r="Q38" s="1">
        <v>11</v>
      </c>
      <c r="R38" s="1">
        <v>12</v>
      </c>
      <c r="S38" s="1">
        <v>13</v>
      </c>
      <c r="T38" s="1">
        <v>14</v>
      </c>
      <c r="U38" s="1">
        <v>15</v>
      </c>
      <c r="V38" s="1">
        <v>16</v>
      </c>
      <c r="W38" s="1">
        <v>17</v>
      </c>
    </row>
    <row r="39" spans="1:23">
      <c r="A39" s="6" t="s">
        <v>40</v>
      </c>
      <c r="B39" s="6">
        <v>1</v>
      </c>
      <c r="C39" s="6">
        <v>2</v>
      </c>
      <c r="D39" s="6">
        <v>3</v>
      </c>
      <c r="E39" s="6">
        <v>4</v>
      </c>
      <c r="F39" s="6">
        <v>5</v>
      </c>
      <c r="G39" s="7">
        <v>23</v>
      </c>
      <c r="H39" s="7">
        <v>16</v>
      </c>
      <c r="I39" s="7" t="s">
        <v>42</v>
      </c>
      <c r="J39" s="7" t="s">
        <v>59</v>
      </c>
      <c r="K39" s="7" t="s">
        <v>36</v>
      </c>
      <c r="L39" s="7" t="s">
        <v>89</v>
      </c>
      <c r="M39" s="7" t="s">
        <v>168</v>
      </c>
      <c r="N39" s="7" t="s">
        <v>35</v>
      </c>
      <c r="O39" s="8" t="s">
        <v>70</v>
      </c>
      <c r="P39" s="7" t="s">
        <v>71</v>
      </c>
      <c r="Q39" s="7" t="s">
        <v>82</v>
      </c>
      <c r="R39" s="7" t="s">
        <v>64</v>
      </c>
      <c r="S39" s="7" t="s">
        <v>169</v>
      </c>
      <c r="T39" s="7" t="s">
        <v>86</v>
      </c>
      <c r="U39" s="7" t="s">
        <v>39</v>
      </c>
      <c r="V39" s="7" t="s">
        <v>33</v>
      </c>
      <c r="W39" s="7" t="s">
        <v>62</v>
      </c>
    </row>
    <row r="40" spans="1:23">
      <c r="A40" s="9" t="s">
        <v>77</v>
      </c>
      <c r="B40" s="9"/>
      <c r="C40" s="9"/>
      <c r="D40" s="9"/>
      <c r="E40" s="9"/>
      <c r="F40" s="9"/>
      <c r="G40" s="10">
        <v>23</v>
      </c>
      <c r="H40" s="10">
        <v>34</v>
      </c>
      <c r="I40" s="10" t="s">
        <v>41</v>
      </c>
      <c r="J40" s="10" t="s">
        <v>74</v>
      </c>
      <c r="K40" s="10" t="s">
        <v>35</v>
      </c>
      <c r="L40" s="10" t="s">
        <v>68</v>
      </c>
      <c r="M40" s="10" t="s">
        <v>58</v>
      </c>
      <c r="N40" s="10" t="s">
        <v>69</v>
      </c>
      <c r="O40" s="10" t="s">
        <v>32</v>
      </c>
      <c r="P40" s="10" t="s">
        <v>42</v>
      </c>
      <c r="Q40" s="11" t="s">
        <v>62</v>
      </c>
      <c r="R40" s="10" t="s">
        <v>89</v>
      </c>
      <c r="S40" s="10" t="s">
        <v>78</v>
      </c>
      <c r="T40" s="10" t="s">
        <v>48</v>
      </c>
      <c r="U40" s="10" t="s">
        <v>72</v>
      </c>
      <c r="V40" s="10" t="s">
        <v>76</v>
      </c>
      <c r="W40" s="10" t="s">
        <v>75</v>
      </c>
    </row>
    <row r="41" spans="1:23">
      <c r="A41" s="6" t="s">
        <v>51</v>
      </c>
      <c r="B41" s="6"/>
      <c r="C41" s="6"/>
      <c r="D41" s="6"/>
      <c r="E41" s="6"/>
      <c r="F41" s="6"/>
      <c r="G41" s="7">
        <v>20</v>
      </c>
      <c r="H41" s="7">
        <v>24</v>
      </c>
      <c r="I41" s="7" t="s">
        <v>43</v>
      </c>
      <c r="J41" s="7" t="s">
        <v>66</v>
      </c>
      <c r="K41" s="7" t="s">
        <v>65</v>
      </c>
      <c r="L41" s="7" t="s">
        <v>46</v>
      </c>
      <c r="M41" s="7" t="s">
        <v>50</v>
      </c>
      <c r="N41" s="8" t="s">
        <v>68</v>
      </c>
      <c r="O41" s="7" t="s">
        <v>30</v>
      </c>
      <c r="P41" s="7" t="s">
        <v>35</v>
      </c>
      <c r="Q41" s="7" t="s">
        <v>45</v>
      </c>
      <c r="R41" s="7" t="s">
        <v>34</v>
      </c>
      <c r="S41" s="7" t="s">
        <v>38</v>
      </c>
      <c r="T41" s="7" t="s">
        <v>55</v>
      </c>
      <c r="U41" s="7" t="s">
        <v>54</v>
      </c>
      <c r="V41" s="7" t="s">
        <v>44</v>
      </c>
      <c r="W41" s="7" t="s">
        <v>53</v>
      </c>
    </row>
    <row r="42" spans="1:23">
      <c r="A42" s="9" t="s">
        <v>74</v>
      </c>
      <c r="B42" s="9"/>
      <c r="C42" s="9"/>
      <c r="D42" s="9"/>
      <c r="E42" s="9"/>
      <c r="F42" s="9"/>
      <c r="G42" s="10">
        <v>21</v>
      </c>
      <c r="H42" s="10">
        <v>3</v>
      </c>
      <c r="I42" s="10" t="s">
        <v>81</v>
      </c>
      <c r="J42" s="10" t="s">
        <v>90</v>
      </c>
      <c r="K42" s="10" t="s">
        <v>63</v>
      </c>
      <c r="L42" s="10" t="s">
        <v>35</v>
      </c>
      <c r="M42" s="10" t="s">
        <v>89</v>
      </c>
      <c r="N42" s="10" t="s">
        <v>80</v>
      </c>
      <c r="O42" s="10" t="s">
        <v>69</v>
      </c>
      <c r="P42" s="11" t="s">
        <v>48</v>
      </c>
      <c r="Q42" s="10" t="s">
        <v>170</v>
      </c>
      <c r="R42" s="10" t="s">
        <v>87</v>
      </c>
      <c r="S42" s="10" t="s">
        <v>61</v>
      </c>
      <c r="T42" s="10" t="s">
        <v>44</v>
      </c>
      <c r="U42" s="10" t="s">
        <v>68</v>
      </c>
      <c r="V42" s="10" t="s">
        <v>58</v>
      </c>
      <c r="W42" s="10" t="s">
        <v>60</v>
      </c>
    </row>
    <row r="43" spans="1:23">
      <c r="A43" s="6" t="s">
        <v>75</v>
      </c>
      <c r="B43" s="6"/>
      <c r="C43" s="6"/>
      <c r="D43" s="6"/>
      <c r="E43" s="6"/>
      <c r="F43" s="6"/>
      <c r="G43" s="7">
        <v>23</v>
      </c>
      <c r="H43" s="7">
        <v>9</v>
      </c>
      <c r="I43" s="7" t="s">
        <v>48</v>
      </c>
      <c r="J43" s="7" t="s">
        <v>58</v>
      </c>
      <c r="K43" s="7" t="s">
        <v>41</v>
      </c>
      <c r="L43" s="7" t="s">
        <v>52</v>
      </c>
      <c r="M43" s="8" t="s">
        <v>37</v>
      </c>
      <c r="N43" s="7" t="s">
        <v>72</v>
      </c>
      <c r="O43" s="7" t="s">
        <v>77</v>
      </c>
      <c r="P43" s="7" t="s">
        <v>68</v>
      </c>
      <c r="Q43" s="7" t="s">
        <v>35</v>
      </c>
      <c r="R43" s="7" t="s">
        <v>69</v>
      </c>
      <c r="S43" s="7" t="s">
        <v>76</v>
      </c>
      <c r="T43" s="7" t="s">
        <v>78</v>
      </c>
      <c r="U43" s="7" t="s">
        <v>31</v>
      </c>
      <c r="V43" s="7" t="s">
        <v>89</v>
      </c>
      <c r="W43" s="7" t="s">
        <v>90</v>
      </c>
    </row>
    <row r="44" spans="1:23">
      <c r="A44" s="9" t="s">
        <v>46</v>
      </c>
      <c r="B44" s="9"/>
      <c r="C44" s="9"/>
      <c r="D44" s="9"/>
      <c r="E44" s="9"/>
      <c r="F44" s="9"/>
      <c r="G44" s="10">
        <v>17</v>
      </c>
      <c r="H44" s="10">
        <v>7</v>
      </c>
      <c r="I44" s="10" t="s">
        <v>66</v>
      </c>
      <c r="J44" s="10" t="s">
        <v>45</v>
      </c>
      <c r="K44" s="10" t="s">
        <v>78</v>
      </c>
      <c r="L44" s="10" t="s">
        <v>56</v>
      </c>
      <c r="M44" s="10" t="s">
        <v>75</v>
      </c>
      <c r="N44" s="10" t="s">
        <v>76</v>
      </c>
      <c r="O44" s="11" t="s">
        <v>35</v>
      </c>
      <c r="P44" s="10" t="s">
        <v>31</v>
      </c>
      <c r="Q44" s="10" t="s">
        <v>38</v>
      </c>
      <c r="R44" s="10" t="s">
        <v>36</v>
      </c>
      <c r="S44" s="10" t="s">
        <v>59</v>
      </c>
      <c r="T44" s="10" t="s">
        <v>63</v>
      </c>
      <c r="U44" s="10" t="s">
        <v>41</v>
      </c>
      <c r="V44" s="10" t="s">
        <v>67</v>
      </c>
      <c r="W44" s="10" t="s">
        <v>50</v>
      </c>
    </row>
    <row r="45" spans="1:23">
      <c r="A45" s="6" t="s">
        <v>53</v>
      </c>
      <c r="B45" s="6"/>
      <c r="C45" s="6"/>
      <c r="D45" s="6"/>
      <c r="E45" s="6"/>
      <c r="F45" s="6"/>
      <c r="G45" s="7">
        <v>0</v>
      </c>
      <c r="H45" s="7">
        <v>9</v>
      </c>
      <c r="I45" s="7" t="s">
        <v>45</v>
      </c>
      <c r="J45" s="7" t="s">
        <v>54</v>
      </c>
      <c r="K45" s="7" t="s">
        <v>74</v>
      </c>
      <c r="L45" s="7" t="s">
        <v>35</v>
      </c>
      <c r="M45" s="7" t="s">
        <v>55</v>
      </c>
      <c r="N45" s="7" t="s">
        <v>44</v>
      </c>
      <c r="O45" s="8" t="s">
        <v>43</v>
      </c>
      <c r="P45" s="7" t="s">
        <v>30</v>
      </c>
      <c r="Q45" s="7" t="s">
        <v>84</v>
      </c>
      <c r="R45" s="7" t="s">
        <v>67</v>
      </c>
      <c r="S45" s="7" t="s">
        <v>66</v>
      </c>
      <c r="T45" s="7" t="s">
        <v>46</v>
      </c>
      <c r="U45" s="7" t="s">
        <v>50</v>
      </c>
      <c r="V45" s="7" t="s">
        <v>38</v>
      </c>
      <c r="W45" s="7" t="s">
        <v>56</v>
      </c>
    </row>
    <row r="46" spans="1:23">
      <c r="A46" s="9" t="s">
        <v>67</v>
      </c>
      <c r="B46" s="9"/>
      <c r="C46" s="9"/>
      <c r="D46" s="9"/>
      <c r="E46" s="9"/>
      <c r="F46" s="9"/>
      <c r="G46" s="10">
        <v>18</v>
      </c>
      <c r="H46" s="10">
        <v>10</v>
      </c>
      <c r="I46" s="10" t="s">
        <v>88</v>
      </c>
      <c r="J46" s="10" t="s">
        <v>53</v>
      </c>
      <c r="K46" s="10" t="s">
        <v>57</v>
      </c>
      <c r="L46" s="10" t="s">
        <v>82</v>
      </c>
      <c r="M46" s="10" t="s">
        <v>86</v>
      </c>
      <c r="N46" s="10" t="s">
        <v>78</v>
      </c>
      <c r="O46" s="10" t="s">
        <v>35</v>
      </c>
      <c r="P46" s="10" t="s">
        <v>41</v>
      </c>
      <c r="Q46" s="10" t="s">
        <v>64</v>
      </c>
      <c r="R46" s="10" t="s">
        <v>63</v>
      </c>
      <c r="S46" s="11" t="s">
        <v>170</v>
      </c>
      <c r="T46" s="10" t="s">
        <v>31</v>
      </c>
      <c r="U46" s="10" t="s">
        <v>51</v>
      </c>
      <c r="V46" s="10" t="s">
        <v>37</v>
      </c>
      <c r="W46" s="10" t="s">
        <v>55</v>
      </c>
    </row>
    <row r="47" spans="1:23">
      <c r="A47" s="6" t="s">
        <v>42</v>
      </c>
      <c r="B47" s="6"/>
      <c r="C47" s="6"/>
      <c r="D47" s="6"/>
      <c r="E47" s="6"/>
      <c r="F47" s="6"/>
      <c r="G47" s="7">
        <v>19</v>
      </c>
      <c r="H47" s="7">
        <v>17</v>
      </c>
      <c r="I47" s="7" t="s">
        <v>73</v>
      </c>
      <c r="J47" s="7" t="s">
        <v>169</v>
      </c>
      <c r="K47" s="7" t="s">
        <v>31</v>
      </c>
      <c r="L47" s="7" t="s">
        <v>35</v>
      </c>
      <c r="M47" s="8" t="s">
        <v>70</v>
      </c>
      <c r="N47" s="7" t="s">
        <v>39</v>
      </c>
      <c r="O47" s="7" t="s">
        <v>85</v>
      </c>
      <c r="P47" s="7" t="s">
        <v>90</v>
      </c>
      <c r="Q47" s="7" t="s">
        <v>52</v>
      </c>
      <c r="R47" s="7" t="s">
        <v>171</v>
      </c>
      <c r="S47" s="7" t="s">
        <v>49</v>
      </c>
      <c r="T47" s="7" t="s">
        <v>79</v>
      </c>
      <c r="U47" s="7" t="s">
        <v>65</v>
      </c>
      <c r="V47" s="7" t="s">
        <v>71</v>
      </c>
      <c r="W47" s="7" t="s">
        <v>36</v>
      </c>
    </row>
    <row r="48" spans="1:23">
      <c r="A48" s="9" t="s">
        <v>81</v>
      </c>
      <c r="B48" s="9"/>
      <c r="C48" s="9"/>
      <c r="D48" s="9"/>
      <c r="E48" s="9"/>
      <c r="F48" s="9"/>
      <c r="G48" s="10">
        <v>24</v>
      </c>
      <c r="H48" s="10">
        <v>42</v>
      </c>
      <c r="I48" s="10" t="s">
        <v>83</v>
      </c>
      <c r="J48" s="10" t="s">
        <v>80</v>
      </c>
      <c r="K48" s="10" t="s">
        <v>35</v>
      </c>
      <c r="L48" s="10" t="s">
        <v>33</v>
      </c>
      <c r="M48" s="10" t="s">
        <v>170</v>
      </c>
      <c r="N48" s="10" t="s">
        <v>87</v>
      </c>
      <c r="O48" s="10" t="s">
        <v>36</v>
      </c>
      <c r="P48" s="10" t="s">
        <v>61</v>
      </c>
      <c r="Q48" s="11" t="s">
        <v>53</v>
      </c>
      <c r="R48" s="10" t="s">
        <v>65</v>
      </c>
      <c r="S48" s="10" t="s">
        <v>60</v>
      </c>
      <c r="T48" s="10" t="s">
        <v>57</v>
      </c>
      <c r="U48" s="10" t="s">
        <v>88</v>
      </c>
      <c r="V48" s="10" t="s">
        <v>39</v>
      </c>
      <c r="W48" s="10" t="s">
        <v>85</v>
      </c>
    </row>
    <row r="49" spans="1:23">
      <c r="A49" s="6" t="s">
        <v>38</v>
      </c>
      <c r="B49" s="6"/>
      <c r="C49" s="6"/>
      <c r="D49" s="6"/>
      <c r="E49" s="6"/>
      <c r="F49" s="6"/>
      <c r="G49" s="7">
        <v>35</v>
      </c>
      <c r="H49" s="7">
        <v>24</v>
      </c>
      <c r="I49" s="7" t="s">
        <v>77</v>
      </c>
      <c r="J49" s="7" t="s">
        <v>50</v>
      </c>
      <c r="K49" s="7" t="s">
        <v>75</v>
      </c>
      <c r="L49" s="7" t="s">
        <v>76</v>
      </c>
      <c r="M49" s="7" t="s">
        <v>35</v>
      </c>
      <c r="N49" s="7" t="s">
        <v>66</v>
      </c>
      <c r="O49" s="7" t="s">
        <v>45</v>
      </c>
      <c r="P49" s="8" t="s">
        <v>67</v>
      </c>
      <c r="Q49" s="7" t="s">
        <v>37</v>
      </c>
      <c r="R49" s="7" t="s">
        <v>78</v>
      </c>
      <c r="S49" s="7" t="s">
        <v>56</v>
      </c>
      <c r="T49" s="7" t="s">
        <v>72</v>
      </c>
      <c r="U49" s="7" t="s">
        <v>46</v>
      </c>
      <c r="V49" s="7" t="s">
        <v>63</v>
      </c>
      <c r="W49" s="7" t="s">
        <v>31</v>
      </c>
    </row>
    <row r="50" spans="1:23">
      <c r="A50" s="9" t="s">
        <v>31</v>
      </c>
      <c r="B50" s="9"/>
      <c r="C50" s="9"/>
      <c r="D50" s="9"/>
      <c r="E50" s="9"/>
      <c r="F50" s="9"/>
      <c r="G50" s="10">
        <v>17</v>
      </c>
      <c r="H50" s="10">
        <v>23</v>
      </c>
      <c r="I50" s="10" t="s">
        <v>53</v>
      </c>
      <c r="J50" s="11" t="s">
        <v>46</v>
      </c>
      <c r="K50" s="10" t="s">
        <v>47</v>
      </c>
      <c r="L50" s="10" t="s">
        <v>50</v>
      </c>
      <c r="M50" s="10" t="s">
        <v>48</v>
      </c>
      <c r="N50" s="10" t="s">
        <v>35</v>
      </c>
      <c r="O50" s="10" t="s">
        <v>38</v>
      </c>
      <c r="P50" s="10" t="s">
        <v>37</v>
      </c>
      <c r="Q50" s="10" t="s">
        <v>51</v>
      </c>
      <c r="R50" s="10" t="s">
        <v>55</v>
      </c>
      <c r="S50" s="10" t="s">
        <v>89</v>
      </c>
      <c r="T50" s="10" t="s">
        <v>54</v>
      </c>
      <c r="U50" s="10" t="s">
        <v>32</v>
      </c>
      <c r="V50" s="10" t="s">
        <v>78</v>
      </c>
      <c r="W50" s="10" t="s">
        <v>41</v>
      </c>
    </row>
    <row r="51" spans="1:23">
      <c r="A51" s="6" t="s">
        <v>34</v>
      </c>
      <c r="B51" s="6"/>
      <c r="C51" s="6"/>
      <c r="D51" s="6"/>
      <c r="E51" s="6"/>
      <c r="F51" s="6"/>
      <c r="G51" s="7">
        <v>7</v>
      </c>
      <c r="H51" s="7">
        <v>13</v>
      </c>
      <c r="I51" s="7" t="s">
        <v>58</v>
      </c>
      <c r="J51" s="7" t="s">
        <v>86</v>
      </c>
      <c r="K51" s="7" t="s">
        <v>85</v>
      </c>
      <c r="L51" s="7" t="s">
        <v>67</v>
      </c>
      <c r="M51" s="7" t="s">
        <v>35</v>
      </c>
      <c r="N51" s="7" t="s">
        <v>62</v>
      </c>
      <c r="O51" s="8" t="s">
        <v>44</v>
      </c>
      <c r="P51" s="7" t="s">
        <v>168</v>
      </c>
      <c r="Q51" s="7" t="s">
        <v>40</v>
      </c>
      <c r="R51" s="7" t="s">
        <v>56</v>
      </c>
      <c r="S51" s="7" t="s">
        <v>30</v>
      </c>
      <c r="T51" s="7" t="s">
        <v>59</v>
      </c>
      <c r="U51" s="7" t="s">
        <v>43</v>
      </c>
      <c r="V51" s="7" t="s">
        <v>66</v>
      </c>
      <c r="W51" s="7" t="s">
        <v>88</v>
      </c>
    </row>
    <row r="52" spans="1:23">
      <c r="A52" s="9" t="s">
        <v>44</v>
      </c>
      <c r="B52" s="9"/>
      <c r="C52" s="9"/>
      <c r="D52" s="9"/>
      <c r="E52" s="9"/>
      <c r="F52" s="9"/>
      <c r="G52" s="10">
        <v>9</v>
      </c>
      <c r="H52" s="10">
        <v>13</v>
      </c>
      <c r="I52" s="10" t="s">
        <v>67</v>
      </c>
      <c r="J52" s="10" t="s">
        <v>62</v>
      </c>
      <c r="K52" s="10" t="s">
        <v>59</v>
      </c>
      <c r="L52" s="10" t="s">
        <v>30</v>
      </c>
      <c r="M52" s="10" t="s">
        <v>64</v>
      </c>
      <c r="N52" s="10" t="s">
        <v>63</v>
      </c>
      <c r="O52" s="10" t="s">
        <v>82</v>
      </c>
      <c r="P52" s="11" t="s">
        <v>66</v>
      </c>
      <c r="Q52" s="10" t="s">
        <v>35</v>
      </c>
      <c r="R52" s="10" t="s">
        <v>86</v>
      </c>
      <c r="S52" s="10" t="s">
        <v>43</v>
      </c>
      <c r="T52" s="10" t="s">
        <v>83</v>
      </c>
      <c r="U52" s="10" t="s">
        <v>81</v>
      </c>
      <c r="V52" s="10" t="s">
        <v>56</v>
      </c>
      <c r="W52" s="10" t="s">
        <v>34</v>
      </c>
    </row>
    <row r="53" spans="1:23">
      <c r="A53" s="6" t="s">
        <v>64</v>
      </c>
      <c r="B53" s="6"/>
      <c r="C53" s="6"/>
      <c r="D53" s="6"/>
      <c r="E53" s="6"/>
      <c r="F53" s="6"/>
      <c r="G53" s="7">
        <v>29</v>
      </c>
      <c r="H53" s="7">
        <v>16</v>
      </c>
      <c r="I53" s="7" t="s">
        <v>51</v>
      </c>
      <c r="J53" s="7" t="s">
        <v>69</v>
      </c>
      <c r="K53" s="8" t="s">
        <v>55</v>
      </c>
      <c r="L53" s="7" t="s">
        <v>169</v>
      </c>
      <c r="M53" s="7" t="s">
        <v>88</v>
      </c>
      <c r="N53" s="7" t="s">
        <v>35</v>
      </c>
      <c r="O53" s="7" t="s">
        <v>53</v>
      </c>
      <c r="P53" s="7" t="s">
        <v>171</v>
      </c>
      <c r="Q53" s="7" t="s">
        <v>54</v>
      </c>
      <c r="R53" s="7" t="s">
        <v>73</v>
      </c>
      <c r="S53" s="7" t="s">
        <v>44</v>
      </c>
      <c r="T53" s="7" t="s">
        <v>71</v>
      </c>
      <c r="U53" s="7" t="s">
        <v>34</v>
      </c>
      <c r="V53" s="7" t="s">
        <v>70</v>
      </c>
      <c r="W53" s="7" t="s">
        <v>30</v>
      </c>
    </row>
    <row r="54" spans="1:23">
      <c r="A54" s="9" t="s">
        <v>85</v>
      </c>
      <c r="B54" s="9"/>
      <c r="C54" s="9"/>
      <c r="D54" s="9"/>
      <c r="E54" s="9"/>
      <c r="F54" s="9"/>
      <c r="G54" s="10">
        <v>42</v>
      </c>
      <c r="H54" s="10">
        <v>27</v>
      </c>
      <c r="I54" s="10" t="s">
        <v>170</v>
      </c>
      <c r="J54" s="10" t="s">
        <v>49</v>
      </c>
      <c r="K54" s="11" t="s">
        <v>82</v>
      </c>
      <c r="L54" s="10" t="s">
        <v>66</v>
      </c>
      <c r="M54" s="10" t="s">
        <v>65</v>
      </c>
      <c r="N54" s="10" t="s">
        <v>81</v>
      </c>
      <c r="O54" s="10" t="s">
        <v>47</v>
      </c>
      <c r="P54" s="10" t="s">
        <v>35</v>
      </c>
      <c r="Q54" s="10" t="s">
        <v>79</v>
      </c>
      <c r="R54" s="10" t="s">
        <v>74</v>
      </c>
      <c r="S54" s="10" t="s">
        <v>69</v>
      </c>
      <c r="T54" s="10" t="s">
        <v>80</v>
      </c>
      <c r="U54" s="10" t="s">
        <v>171</v>
      </c>
      <c r="V54" s="10" t="s">
        <v>68</v>
      </c>
      <c r="W54" s="10" t="s">
        <v>84</v>
      </c>
    </row>
    <row r="55" spans="1:23">
      <c r="A55" s="6" t="s">
        <v>169</v>
      </c>
      <c r="B55" s="6"/>
      <c r="C55" s="6"/>
      <c r="D55" s="6"/>
      <c r="E55" s="6"/>
      <c r="F55" s="6"/>
      <c r="G55" s="7">
        <v>46</v>
      </c>
      <c r="H55" s="7">
        <v>20</v>
      </c>
      <c r="I55" s="7" t="s">
        <v>70</v>
      </c>
      <c r="J55" s="7" t="s">
        <v>47</v>
      </c>
      <c r="K55" s="7" t="s">
        <v>71</v>
      </c>
      <c r="L55" s="7" t="s">
        <v>43</v>
      </c>
      <c r="M55" s="7" t="s">
        <v>40</v>
      </c>
      <c r="N55" s="8" t="s">
        <v>35</v>
      </c>
      <c r="O55" s="7" t="s">
        <v>79</v>
      </c>
      <c r="P55" s="7" t="s">
        <v>34</v>
      </c>
      <c r="Q55" s="7" t="s">
        <v>50</v>
      </c>
      <c r="R55" s="7" t="s">
        <v>48</v>
      </c>
      <c r="S55" s="7" t="s">
        <v>73</v>
      </c>
      <c r="T55" s="7" t="s">
        <v>52</v>
      </c>
      <c r="U55" s="7" t="s">
        <v>62</v>
      </c>
      <c r="V55" s="7" t="s">
        <v>30</v>
      </c>
      <c r="W55" s="7" t="s">
        <v>59</v>
      </c>
    </row>
    <row r="56" spans="1:23">
      <c r="A56" s="9" t="s">
        <v>171</v>
      </c>
      <c r="B56" s="9"/>
      <c r="C56" s="9"/>
      <c r="D56" s="9"/>
      <c r="E56" s="9"/>
      <c r="F56" s="9"/>
      <c r="G56" s="10">
        <v>21</v>
      </c>
      <c r="H56" s="10">
        <v>17</v>
      </c>
      <c r="I56" s="10" t="s">
        <v>85</v>
      </c>
      <c r="J56" s="10" t="s">
        <v>52</v>
      </c>
      <c r="K56" s="10" t="s">
        <v>79</v>
      </c>
      <c r="L56" s="10" t="s">
        <v>65</v>
      </c>
      <c r="M56" s="10" t="s">
        <v>81</v>
      </c>
      <c r="N56" s="11" t="s">
        <v>58</v>
      </c>
      <c r="O56" s="10" t="s">
        <v>35</v>
      </c>
      <c r="P56" s="10" t="s">
        <v>43</v>
      </c>
      <c r="Q56" s="10" t="s">
        <v>74</v>
      </c>
      <c r="R56" s="10" t="s">
        <v>47</v>
      </c>
      <c r="S56" s="10" t="s">
        <v>67</v>
      </c>
      <c r="T56" s="10" t="s">
        <v>49</v>
      </c>
      <c r="U56" s="10" t="s">
        <v>87</v>
      </c>
      <c r="V56" s="10" t="s">
        <v>69</v>
      </c>
      <c r="W56" s="10" t="s">
        <v>80</v>
      </c>
    </row>
    <row r="57" spans="1:23">
      <c r="A57" s="6" t="s">
        <v>68</v>
      </c>
      <c r="B57" s="6"/>
      <c r="C57" s="6"/>
      <c r="D57" s="6"/>
      <c r="E57" s="6"/>
      <c r="F57" s="6"/>
      <c r="G57" s="7">
        <v>0</v>
      </c>
      <c r="H57" s="7">
        <v>19</v>
      </c>
      <c r="I57" s="7" t="s">
        <v>69</v>
      </c>
      <c r="J57" s="7" t="s">
        <v>48</v>
      </c>
      <c r="K57" s="7" t="s">
        <v>86</v>
      </c>
      <c r="L57" s="8" t="s">
        <v>90</v>
      </c>
      <c r="M57" s="7" t="s">
        <v>57</v>
      </c>
      <c r="N57" s="7" t="s">
        <v>56</v>
      </c>
      <c r="O57" s="7" t="s">
        <v>80</v>
      </c>
      <c r="P57" s="7" t="s">
        <v>32</v>
      </c>
      <c r="Q57" s="7" t="s">
        <v>35</v>
      </c>
      <c r="R57" s="7" t="s">
        <v>58</v>
      </c>
      <c r="S57" s="7" t="s">
        <v>81</v>
      </c>
      <c r="T57" s="7" t="s">
        <v>61</v>
      </c>
      <c r="U57" s="7" t="s">
        <v>83</v>
      </c>
      <c r="V57" s="7" t="s">
        <v>87</v>
      </c>
      <c r="W57" s="7" t="s">
        <v>74</v>
      </c>
    </row>
    <row r="58" spans="1:23">
      <c r="A58" s="9" t="s">
        <v>78</v>
      </c>
      <c r="B58" s="9"/>
      <c r="C58" s="9"/>
      <c r="D58" s="9"/>
      <c r="E58" s="9"/>
      <c r="F58" s="9"/>
      <c r="G58" s="10">
        <v>29</v>
      </c>
      <c r="H58" s="10">
        <v>9</v>
      </c>
      <c r="I58" s="10" t="s">
        <v>89</v>
      </c>
      <c r="J58" s="10" t="s">
        <v>38</v>
      </c>
      <c r="K58" s="10" t="s">
        <v>37</v>
      </c>
      <c r="L58" s="10" t="s">
        <v>31</v>
      </c>
      <c r="M58" s="10" t="s">
        <v>51</v>
      </c>
      <c r="N58" s="10" t="s">
        <v>54</v>
      </c>
      <c r="O58" s="11" t="s">
        <v>35</v>
      </c>
      <c r="P58" s="10" t="s">
        <v>39</v>
      </c>
      <c r="Q58" s="10" t="s">
        <v>169</v>
      </c>
      <c r="R58" s="10" t="s">
        <v>41</v>
      </c>
      <c r="S58" s="10" t="s">
        <v>90</v>
      </c>
      <c r="T58" s="10" t="s">
        <v>32</v>
      </c>
      <c r="U58" s="10" t="s">
        <v>53</v>
      </c>
      <c r="V58" s="10" t="s">
        <v>45</v>
      </c>
      <c r="W58" s="10" t="s">
        <v>46</v>
      </c>
    </row>
    <row r="59" spans="1:23">
      <c r="A59" s="6" t="s">
        <v>61</v>
      </c>
      <c r="B59" s="6"/>
      <c r="C59" s="6"/>
      <c r="D59" s="6"/>
      <c r="E59" s="6"/>
      <c r="F59" s="6"/>
      <c r="G59" s="7">
        <v>27</v>
      </c>
      <c r="H59" s="7">
        <v>36</v>
      </c>
      <c r="I59" s="7" t="s">
        <v>34</v>
      </c>
      <c r="J59" s="7" t="s">
        <v>75</v>
      </c>
      <c r="K59" s="8" t="s">
        <v>72</v>
      </c>
      <c r="L59" s="7" t="s">
        <v>69</v>
      </c>
      <c r="M59" s="7" t="s">
        <v>77</v>
      </c>
      <c r="N59" s="7" t="s">
        <v>171</v>
      </c>
      <c r="O59" s="7" t="s">
        <v>35</v>
      </c>
      <c r="P59" s="7" t="s">
        <v>84</v>
      </c>
      <c r="Q59" s="7" t="s">
        <v>65</v>
      </c>
      <c r="R59" s="7" t="s">
        <v>68</v>
      </c>
      <c r="S59" s="7" t="s">
        <v>83</v>
      </c>
      <c r="T59" s="7" t="s">
        <v>60</v>
      </c>
      <c r="U59" s="7" t="s">
        <v>55</v>
      </c>
      <c r="V59" s="7" t="s">
        <v>74</v>
      </c>
      <c r="W59" s="7" t="s">
        <v>57</v>
      </c>
    </row>
    <row r="60" spans="1:23">
      <c r="A60" s="9" t="s">
        <v>48</v>
      </c>
      <c r="B60" s="9"/>
      <c r="C60" s="9"/>
      <c r="D60" s="9"/>
      <c r="E60" s="9"/>
      <c r="F60" s="9"/>
      <c r="G60" s="10">
        <v>19</v>
      </c>
      <c r="H60" s="10">
        <v>20</v>
      </c>
      <c r="I60" s="10" t="s">
        <v>32</v>
      </c>
      <c r="J60" s="10" t="s">
        <v>60</v>
      </c>
      <c r="K60" s="10" t="s">
        <v>35</v>
      </c>
      <c r="L60" s="10" t="s">
        <v>38</v>
      </c>
      <c r="M60" s="10" t="s">
        <v>45</v>
      </c>
      <c r="N60" s="11" t="s">
        <v>46</v>
      </c>
      <c r="O60" s="10" t="s">
        <v>89</v>
      </c>
      <c r="P60" s="10" t="s">
        <v>83</v>
      </c>
      <c r="Q60" s="10" t="s">
        <v>49</v>
      </c>
      <c r="R60" s="10" t="s">
        <v>168</v>
      </c>
      <c r="S60" s="10" t="s">
        <v>75</v>
      </c>
      <c r="T60" s="10" t="s">
        <v>90</v>
      </c>
      <c r="U60" s="10" t="s">
        <v>57</v>
      </c>
      <c r="V60" s="10" t="s">
        <v>77</v>
      </c>
      <c r="W60" s="10" t="s">
        <v>72</v>
      </c>
    </row>
    <row r="61" spans="1:23">
      <c r="A61" s="6" t="s">
        <v>33</v>
      </c>
      <c r="B61" s="6"/>
      <c r="C61" s="6"/>
      <c r="D61" s="6"/>
      <c r="E61" s="6"/>
      <c r="F61" s="6"/>
      <c r="G61" s="7">
        <v>3</v>
      </c>
      <c r="H61" s="7">
        <v>10</v>
      </c>
      <c r="I61" s="7" t="s">
        <v>36</v>
      </c>
      <c r="J61" s="7" t="s">
        <v>72</v>
      </c>
      <c r="K61" s="7" t="s">
        <v>171</v>
      </c>
      <c r="L61" s="7" t="s">
        <v>84</v>
      </c>
      <c r="M61" s="7" t="s">
        <v>71</v>
      </c>
      <c r="N61" s="7" t="s">
        <v>35</v>
      </c>
      <c r="O61" s="7" t="s">
        <v>169</v>
      </c>
      <c r="P61" s="7" t="s">
        <v>70</v>
      </c>
      <c r="Q61" s="8" t="s">
        <v>85</v>
      </c>
      <c r="R61" s="7" t="s">
        <v>39</v>
      </c>
      <c r="S61" s="7" t="s">
        <v>65</v>
      </c>
      <c r="T61" s="7" t="s">
        <v>42</v>
      </c>
      <c r="U61" s="7" t="s">
        <v>52</v>
      </c>
      <c r="V61" s="7" t="s">
        <v>73</v>
      </c>
      <c r="W61" s="7" t="s">
        <v>49</v>
      </c>
    </row>
    <row r="62" spans="1:23">
      <c r="A62" s="9" t="s">
        <v>57</v>
      </c>
      <c r="B62" s="9"/>
      <c r="C62" s="9"/>
      <c r="D62" s="9"/>
      <c r="E62" s="9"/>
      <c r="F62" s="9"/>
      <c r="G62" s="10">
        <v>12</v>
      </c>
      <c r="H62" s="10">
        <v>20</v>
      </c>
      <c r="I62" s="10" t="s">
        <v>68</v>
      </c>
      <c r="J62" s="10" t="s">
        <v>64</v>
      </c>
      <c r="K62" s="10" t="s">
        <v>54</v>
      </c>
      <c r="L62" s="10" t="s">
        <v>61</v>
      </c>
      <c r="M62" s="10" t="s">
        <v>60</v>
      </c>
      <c r="N62" s="10" t="s">
        <v>77</v>
      </c>
      <c r="O62" s="10" t="s">
        <v>74</v>
      </c>
      <c r="P62" s="11" t="s">
        <v>72</v>
      </c>
      <c r="Q62" s="10" t="s">
        <v>35</v>
      </c>
      <c r="R62" s="10" t="s">
        <v>75</v>
      </c>
      <c r="S62" s="10" t="s">
        <v>85</v>
      </c>
      <c r="T62" s="10" t="s">
        <v>84</v>
      </c>
      <c r="U62" s="10" t="s">
        <v>76</v>
      </c>
      <c r="V62" s="10" t="s">
        <v>171</v>
      </c>
      <c r="W62" s="10" t="s">
        <v>58</v>
      </c>
    </row>
    <row r="63" spans="1:23">
      <c r="A63" s="6" t="s">
        <v>80</v>
      </c>
      <c r="B63" s="6"/>
      <c r="C63" s="6"/>
      <c r="D63" s="6"/>
      <c r="E63" s="6"/>
      <c r="F63" s="6"/>
      <c r="G63" s="7">
        <v>26</v>
      </c>
      <c r="H63" s="7">
        <v>45</v>
      </c>
      <c r="I63" s="7" t="s">
        <v>39</v>
      </c>
      <c r="J63" s="8" t="s">
        <v>84</v>
      </c>
      <c r="K63" s="7" t="s">
        <v>51</v>
      </c>
      <c r="L63" s="7" t="s">
        <v>171</v>
      </c>
      <c r="M63" s="7" t="s">
        <v>85</v>
      </c>
      <c r="N63" s="7" t="s">
        <v>83</v>
      </c>
      <c r="O63" s="7" t="s">
        <v>60</v>
      </c>
      <c r="P63" s="7" t="s">
        <v>35</v>
      </c>
      <c r="Q63" s="7" t="s">
        <v>61</v>
      </c>
      <c r="R63" s="7" t="s">
        <v>81</v>
      </c>
      <c r="S63" s="7" t="s">
        <v>33</v>
      </c>
      <c r="T63" s="7" t="s">
        <v>87</v>
      </c>
      <c r="U63" s="7" t="s">
        <v>42</v>
      </c>
      <c r="V63" s="7" t="s">
        <v>36</v>
      </c>
      <c r="W63" s="7" t="s">
        <v>170</v>
      </c>
    </row>
    <row r="64" spans="1:23">
      <c r="A64" s="9" t="s">
        <v>52</v>
      </c>
      <c r="B64" s="9"/>
      <c r="C64" s="9"/>
      <c r="D64" s="9"/>
      <c r="E64" s="9"/>
      <c r="F64" s="9"/>
      <c r="G64" s="10">
        <v>30</v>
      </c>
      <c r="H64" s="10">
        <v>20</v>
      </c>
      <c r="I64" s="10" t="s">
        <v>33</v>
      </c>
      <c r="J64" s="10" t="s">
        <v>170</v>
      </c>
      <c r="K64" s="10" t="s">
        <v>40</v>
      </c>
      <c r="L64" s="10" t="s">
        <v>32</v>
      </c>
      <c r="M64" s="10" t="s">
        <v>49</v>
      </c>
      <c r="N64" s="11" t="s">
        <v>59</v>
      </c>
      <c r="O64" s="10" t="s">
        <v>81</v>
      </c>
      <c r="P64" s="10" t="s">
        <v>35</v>
      </c>
      <c r="Q64" s="10" t="s">
        <v>47</v>
      </c>
      <c r="R64" s="10" t="s">
        <v>46</v>
      </c>
      <c r="S64" s="10" t="s">
        <v>62</v>
      </c>
      <c r="T64" s="10" t="s">
        <v>168</v>
      </c>
      <c r="U64" s="10" t="s">
        <v>79</v>
      </c>
      <c r="V64" s="10" t="s">
        <v>80</v>
      </c>
      <c r="W64" s="10" t="s">
        <v>42</v>
      </c>
    </row>
    <row r="65" spans="1:23">
      <c r="A65" s="6" t="s">
        <v>66</v>
      </c>
      <c r="B65" s="6"/>
      <c r="C65" s="6"/>
      <c r="D65" s="6"/>
      <c r="E65" s="6"/>
      <c r="F65" s="6"/>
      <c r="G65" s="7">
        <v>21</v>
      </c>
      <c r="H65" s="7">
        <v>26</v>
      </c>
      <c r="I65" s="7" t="s">
        <v>37</v>
      </c>
      <c r="J65" s="7" t="s">
        <v>56</v>
      </c>
      <c r="K65" s="7" t="s">
        <v>64</v>
      </c>
      <c r="L65" s="7" t="s">
        <v>87</v>
      </c>
      <c r="M65" s="7" t="s">
        <v>53</v>
      </c>
      <c r="N65" s="7" t="s">
        <v>41</v>
      </c>
      <c r="O65" s="7" t="s">
        <v>35</v>
      </c>
      <c r="P65" s="7" t="s">
        <v>88</v>
      </c>
      <c r="Q65" s="8" t="s">
        <v>86</v>
      </c>
      <c r="R65" s="7" t="s">
        <v>31</v>
      </c>
      <c r="S65" s="7" t="s">
        <v>63</v>
      </c>
      <c r="T65" s="7" t="s">
        <v>51</v>
      </c>
      <c r="U65" s="7" t="s">
        <v>61</v>
      </c>
      <c r="V65" s="7" t="s">
        <v>82</v>
      </c>
      <c r="W65" s="7" t="s">
        <v>67</v>
      </c>
    </row>
    <row r="66" spans="1:23">
      <c r="A66" s="9" t="s">
        <v>59</v>
      </c>
      <c r="B66" s="9"/>
      <c r="C66" s="9"/>
      <c r="D66" s="9"/>
      <c r="E66" s="9"/>
      <c r="F66" s="9"/>
      <c r="G66" s="10">
        <v>3</v>
      </c>
      <c r="H66" s="10">
        <v>9</v>
      </c>
      <c r="I66" s="10" t="s">
        <v>169</v>
      </c>
      <c r="J66" s="10" t="s">
        <v>73</v>
      </c>
      <c r="K66" s="10" t="s">
        <v>88</v>
      </c>
      <c r="L66" s="10" t="s">
        <v>39</v>
      </c>
      <c r="M66" s="10" t="s">
        <v>42</v>
      </c>
      <c r="N66" s="11" t="s">
        <v>36</v>
      </c>
      <c r="O66" s="10" t="s">
        <v>40</v>
      </c>
      <c r="P66" s="10" t="s">
        <v>33</v>
      </c>
      <c r="Q66" s="10" t="s">
        <v>35</v>
      </c>
      <c r="R66" s="10" t="s">
        <v>71</v>
      </c>
      <c r="S66" s="10" t="s">
        <v>37</v>
      </c>
      <c r="T66" s="10" t="s">
        <v>82</v>
      </c>
      <c r="U66" s="10" t="s">
        <v>86</v>
      </c>
      <c r="V66" s="10" t="s">
        <v>64</v>
      </c>
      <c r="W66" s="10" t="s">
        <v>168</v>
      </c>
    </row>
    <row r="67" spans="1:23">
      <c r="A67" s="6" t="s">
        <v>71</v>
      </c>
      <c r="B67" s="6"/>
      <c r="C67" s="6"/>
      <c r="D67" s="6"/>
      <c r="E67" s="6"/>
      <c r="F67" s="6"/>
      <c r="G67" s="7">
        <v>9</v>
      </c>
      <c r="H67" s="7">
        <v>12</v>
      </c>
      <c r="I67" s="7" t="s">
        <v>30</v>
      </c>
      <c r="J67" s="7" t="s">
        <v>44</v>
      </c>
      <c r="K67" s="8" t="s">
        <v>168</v>
      </c>
      <c r="L67" s="7" t="s">
        <v>35</v>
      </c>
      <c r="M67" s="7" t="s">
        <v>79</v>
      </c>
      <c r="N67" s="7" t="s">
        <v>34</v>
      </c>
      <c r="O67" s="7" t="s">
        <v>49</v>
      </c>
      <c r="P67" s="7" t="s">
        <v>73</v>
      </c>
      <c r="Q67" s="7" t="s">
        <v>77</v>
      </c>
      <c r="R67" s="7" t="s">
        <v>70</v>
      </c>
      <c r="S67" s="7" t="s">
        <v>52</v>
      </c>
      <c r="T67" s="7" t="s">
        <v>43</v>
      </c>
      <c r="U67" s="7" t="s">
        <v>169</v>
      </c>
      <c r="V67" s="7" t="s">
        <v>47</v>
      </c>
      <c r="W67" s="7" t="s">
        <v>40</v>
      </c>
    </row>
    <row r="68" spans="1:23">
      <c r="A68" s="9" t="s">
        <v>89</v>
      </c>
      <c r="B68" s="9"/>
      <c r="C68" s="9"/>
      <c r="D68" s="9"/>
      <c r="E68" s="9"/>
      <c r="F68" s="9"/>
      <c r="G68" s="10">
        <v>0</v>
      </c>
      <c r="H68" s="10">
        <v>29</v>
      </c>
      <c r="I68" s="10" t="s">
        <v>50</v>
      </c>
      <c r="J68" s="10" t="s">
        <v>33</v>
      </c>
      <c r="K68" s="10" t="s">
        <v>61</v>
      </c>
      <c r="L68" s="11" t="s">
        <v>73</v>
      </c>
      <c r="M68" s="10" t="s">
        <v>83</v>
      </c>
      <c r="N68" s="10" t="s">
        <v>75</v>
      </c>
      <c r="O68" s="10" t="s">
        <v>76</v>
      </c>
      <c r="P68" s="10" t="s">
        <v>57</v>
      </c>
      <c r="Q68" s="10" t="s">
        <v>35</v>
      </c>
      <c r="R68" s="10" t="s">
        <v>90</v>
      </c>
      <c r="S68" s="10" t="s">
        <v>45</v>
      </c>
      <c r="T68" s="10" t="s">
        <v>38</v>
      </c>
      <c r="U68" s="10" t="s">
        <v>77</v>
      </c>
      <c r="V68" s="10" t="s">
        <v>32</v>
      </c>
      <c r="W68" s="10" t="s">
        <v>48</v>
      </c>
    </row>
    <row r="69" spans="1:23">
      <c r="A69" s="6" t="s">
        <v>86</v>
      </c>
      <c r="B69" s="6"/>
      <c r="C69" s="6"/>
      <c r="D69" s="6"/>
      <c r="E69" s="6"/>
      <c r="F69" s="6"/>
      <c r="G69" s="7">
        <v>16</v>
      </c>
      <c r="H69" s="7">
        <v>37</v>
      </c>
      <c r="I69" s="7" t="s">
        <v>71</v>
      </c>
      <c r="J69" s="7" t="s">
        <v>82</v>
      </c>
      <c r="K69" s="7" t="s">
        <v>60</v>
      </c>
      <c r="L69" s="7" t="s">
        <v>44</v>
      </c>
      <c r="M69" s="7" t="s">
        <v>54</v>
      </c>
      <c r="N69" s="7" t="s">
        <v>35</v>
      </c>
      <c r="O69" s="7" t="s">
        <v>51</v>
      </c>
      <c r="P69" s="7" t="s">
        <v>53</v>
      </c>
      <c r="Q69" s="7" t="s">
        <v>55</v>
      </c>
      <c r="R69" s="7" t="s">
        <v>88</v>
      </c>
      <c r="S69" s="8" t="s">
        <v>34</v>
      </c>
      <c r="T69" s="7" t="s">
        <v>73</v>
      </c>
      <c r="U69" s="7" t="s">
        <v>70</v>
      </c>
      <c r="V69" s="7" t="s">
        <v>169</v>
      </c>
      <c r="W69" s="7" t="s">
        <v>64</v>
      </c>
    </row>
    <row r="70" spans="1:23">
      <c r="A70" s="9" t="s">
        <v>49</v>
      </c>
      <c r="B70" s="9"/>
      <c r="C70" s="9"/>
      <c r="D70" s="9"/>
      <c r="E70" s="9"/>
      <c r="F70" s="9"/>
      <c r="G70" s="10">
        <v>17</v>
      </c>
      <c r="H70" s="10">
        <v>27</v>
      </c>
      <c r="I70" s="10" t="s">
        <v>80</v>
      </c>
      <c r="J70" s="10" t="s">
        <v>87</v>
      </c>
      <c r="K70" s="10" t="s">
        <v>35</v>
      </c>
      <c r="L70" s="10" t="s">
        <v>59</v>
      </c>
      <c r="M70" s="10" t="s">
        <v>36</v>
      </c>
      <c r="N70" s="10" t="s">
        <v>42</v>
      </c>
      <c r="O70" s="11" t="s">
        <v>62</v>
      </c>
      <c r="P70" s="10" t="s">
        <v>78</v>
      </c>
      <c r="Q70" s="10" t="s">
        <v>76</v>
      </c>
      <c r="R70" s="10" t="s">
        <v>33</v>
      </c>
      <c r="S70" s="10" t="s">
        <v>47</v>
      </c>
      <c r="T70" s="10" t="s">
        <v>170</v>
      </c>
      <c r="U70" s="10" t="s">
        <v>40</v>
      </c>
      <c r="V70" s="10" t="s">
        <v>81</v>
      </c>
      <c r="W70" s="10" t="s">
        <v>79</v>
      </c>
    </row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O69"/>
  <sheetViews>
    <sheetView workbookViewId="0">
      <selection activeCell="C37" sqref="C37:F37"/>
    </sheetView>
  </sheetViews>
  <sheetFormatPr defaultRowHeight="14.25"/>
  <cols>
    <col min="1" max="6" width="13.375" style="1" customWidth="1"/>
    <col min="7" max="1029" width="8" style="1" customWidth="1"/>
    <col min="1030" max="1030" width="9" customWidth="1"/>
  </cols>
  <sheetData>
    <row r="1" spans="1:23" ht="21.75" thickBot="1">
      <c r="A1" s="4" t="s">
        <v>174</v>
      </c>
      <c r="B1" s="4" t="s">
        <v>178</v>
      </c>
      <c r="C1" s="4" t="s">
        <v>183</v>
      </c>
      <c r="D1" s="4" t="s">
        <v>184</v>
      </c>
      <c r="E1" s="4" t="s">
        <v>185</v>
      </c>
      <c r="F1" s="4" t="s">
        <v>186</v>
      </c>
      <c r="G1" s="5">
        <v>1</v>
      </c>
      <c r="H1" s="5">
        <v>2</v>
      </c>
      <c r="I1" s="5">
        <v>3</v>
      </c>
      <c r="J1" s="5">
        <v>4</v>
      </c>
      <c r="K1" s="5">
        <v>5</v>
      </c>
      <c r="L1" s="5">
        <v>6</v>
      </c>
      <c r="M1" s="5">
        <v>7</v>
      </c>
      <c r="N1" s="5">
        <v>8</v>
      </c>
      <c r="O1" s="5">
        <v>9</v>
      </c>
      <c r="P1" s="5">
        <v>10</v>
      </c>
      <c r="Q1" s="5">
        <v>11</v>
      </c>
      <c r="R1" s="5">
        <v>12</v>
      </c>
      <c r="S1" s="5">
        <v>13</v>
      </c>
      <c r="T1" s="5">
        <v>14</v>
      </c>
      <c r="U1" s="5">
        <v>15</v>
      </c>
      <c r="V1" s="5">
        <v>16</v>
      </c>
      <c r="W1" s="5">
        <v>17</v>
      </c>
    </row>
    <row r="2" spans="1:23">
      <c r="A2" s="6" t="s">
        <v>40</v>
      </c>
      <c r="B2" s="6"/>
      <c r="C2" s="6"/>
      <c r="D2" s="6"/>
      <c r="E2" s="6"/>
      <c r="F2" s="6"/>
      <c r="G2" s="7">
        <v>-1.5</v>
      </c>
      <c r="H2" s="7">
        <v>-7</v>
      </c>
      <c r="I2" s="7" t="s">
        <v>42</v>
      </c>
      <c r="J2" s="7" t="s">
        <v>59</v>
      </c>
      <c r="K2" s="7" t="s">
        <v>36</v>
      </c>
      <c r="L2" s="7" t="s">
        <v>89</v>
      </c>
      <c r="M2" s="7" t="s">
        <v>168</v>
      </c>
      <c r="N2" s="7" t="s">
        <v>35</v>
      </c>
      <c r="O2" s="8" t="s">
        <v>70</v>
      </c>
      <c r="P2" s="7" t="s">
        <v>71</v>
      </c>
      <c r="Q2" s="7" t="s">
        <v>82</v>
      </c>
      <c r="R2" s="7" t="s">
        <v>64</v>
      </c>
      <c r="S2" s="7" t="s">
        <v>169</v>
      </c>
      <c r="T2" s="7" t="s">
        <v>86</v>
      </c>
      <c r="U2" s="7" t="s">
        <v>39</v>
      </c>
      <c r="V2" s="7" t="s">
        <v>33</v>
      </c>
      <c r="W2" s="7" t="s">
        <v>62</v>
      </c>
    </row>
    <row r="3" spans="1:23">
      <c r="A3" s="9" t="s">
        <v>77</v>
      </c>
      <c r="B3" s="9"/>
      <c r="C3" s="9"/>
      <c r="D3" s="9"/>
      <c r="E3" s="9"/>
      <c r="F3" s="9"/>
      <c r="G3" s="10">
        <v>-7</v>
      </c>
      <c r="H3" s="10">
        <v>-3</v>
      </c>
      <c r="I3" s="10" t="s">
        <v>41</v>
      </c>
      <c r="J3" s="10" t="s">
        <v>74</v>
      </c>
      <c r="K3" s="10" t="s">
        <v>35</v>
      </c>
      <c r="L3" s="10" t="s">
        <v>68</v>
      </c>
      <c r="M3" s="10" t="s">
        <v>58</v>
      </c>
      <c r="N3" s="10" t="s">
        <v>69</v>
      </c>
      <c r="O3" s="10" t="s">
        <v>32</v>
      </c>
      <c r="P3" s="10" t="s">
        <v>42</v>
      </c>
      <c r="Q3" s="11" t="s">
        <v>62</v>
      </c>
      <c r="R3" s="10" t="s">
        <v>89</v>
      </c>
      <c r="S3" s="10" t="s">
        <v>78</v>
      </c>
      <c r="T3" s="10" t="s">
        <v>48</v>
      </c>
      <c r="U3" s="10" t="s">
        <v>72</v>
      </c>
      <c r="V3" s="10" t="s">
        <v>76</v>
      </c>
      <c r="W3" s="10" t="s">
        <v>75</v>
      </c>
    </row>
    <row r="4" spans="1:23">
      <c r="A4" s="6" t="s">
        <v>51</v>
      </c>
      <c r="B4" s="6"/>
      <c r="C4" s="6"/>
      <c r="D4" s="6"/>
      <c r="E4" s="6"/>
      <c r="F4" s="6"/>
      <c r="G4" s="7">
        <v>3</v>
      </c>
      <c r="H4" s="7">
        <v>-7.5</v>
      </c>
      <c r="I4" s="7" t="s">
        <v>43</v>
      </c>
      <c r="J4" s="7" t="s">
        <v>66</v>
      </c>
      <c r="K4" s="7" t="s">
        <v>65</v>
      </c>
      <c r="L4" s="7" t="s">
        <v>46</v>
      </c>
      <c r="M4" s="7" t="s">
        <v>50</v>
      </c>
      <c r="N4" s="8" t="s">
        <v>68</v>
      </c>
      <c r="O4" s="7" t="s">
        <v>30</v>
      </c>
      <c r="P4" s="7" t="s">
        <v>35</v>
      </c>
      <c r="Q4" s="7" t="s">
        <v>45</v>
      </c>
      <c r="R4" s="7" t="s">
        <v>34</v>
      </c>
      <c r="S4" s="7" t="s">
        <v>38</v>
      </c>
      <c r="T4" s="7" t="s">
        <v>55</v>
      </c>
      <c r="U4" s="7" t="s">
        <v>54</v>
      </c>
      <c r="V4" s="7" t="s">
        <v>44</v>
      </c>
      <c r="W4" s="7" t="s">
        <v>53</v>
      </c>
    </row>
    <row r="5" spans="1:23">
      <c r="A5" s="9" t="s">
        <v>74</v>
      </c>
      <c r="B5" s="9"/>
      <c r="C5" s="9"/>
      <c r="D5" s="9"/>
      <c r="E5" s="9"/>
      <c r="F5" s="9"/>
      <c r="G5" s="10">
        <v>-9.5</v>
      </c>
      <c r="H5" s="10">
        <v>6.5</v>
      </c>
      <c r="I5" s="10" t="s">
        <v>81</v>
      </c>
      <c r="J5" s="10" t="s">
        <v>90</v>
      </c>
      <c r="K5" s="10" t="s">
        <v>63</v>
      </c>
      <c r="L5" s="10" t="s">
        <v>35</v>
      </c>
      <c r="M5" s="10" t="s">
        <v>89</v>
      </c>
      <c r="N5" s="10" t="s">
        <v>80</v>
      </c>
      <c r="O5" s="10" t="s">
        <v>69</v>
      </c>
      <c r="P5" s="11" t="s">
        <v>48</v>
      </c>
      <c r="Q5" s="10" t="s">
        <v>170</v>
      </c>
      <c r="R5" s="10" t="s">
        <v>87</v>
      </c>
      <c r="S5" s="10" t="s">
        <v>61</v>
      </c>
      <c r="T5" s="10" t="s">
        <v>44</v>
      </c>
      <c r="U5" s="10" t="s">
        <v>68</v>
      </c>
      <c r="V5" s="10" t="s">
        <v>58</v>
      </c>
      <c r="W5" s="10" t="s">
        <v>60</v>
      </c>
    </row>
    <row r="6" spans="1:23">
      <c r="A6" s="6" t="s">
        <v>75</v>
      </c>
      <c r="B6" s="6"/>
      <c r="C6" s="6"/>
      <c r="D6" s="6"/>
      <c r="E6" s="6"/>
      <c r="F6" s="6"/>
      <c r="G6" s="7">
        <v>-5.5</v>
      </c>
      <c r="H6" s="7">
        <v>-6.5</v>
      </c>
      <c r="I6" s="7" t="s">
        <v>48</v>
      </c>
      <c r="J6" s="7" t="s">
        <v>58</v>
      </c>
      <c r="K6" s="7" t="s">
        <v>41</v>
      </c>
      <c r="L6" s="7" t="s">
        <v>52</v>
      </c>
      <c r="M6" s="8" t="s">
        <v>37</v>
      </c>
      <c r="N6" s="7" t="s">
        <v>72</v>
      </c>
      <c r="O6" s="7" t="s">
        <v>77</v>
      </c>
      <c r="P6" s="7" t="s">
        <v>68</v>
      </c>
      <c r="Q6" s="7" t="s">
        <v>35</v>
      </c>
      <c r="R6" s="7" t="s">
        <v>69</v>
      </c>
      <c r="S6" s="7" t="s">
        <v>76</v>
      </c>
      <c r="T6" s="7" t="s">
        <v>78</v>
      </c>
      <c r="U6" s="7" t="s">
        <v>31</v>
      </c>
      <c r="V6" s="7" t="s">
        <v>89</v>
      </c>
      <c r="W6" s="7" t="s">
        <v>90</v>
      </c>
    </row>
    <row r="7" spans="1:23">
      <c r="A7" s="9" t="s">
        <v>46</v>
      </c>
      <c r="B7" s="9"/>
      <c r="C7" s="9"/>
      <c r="D7" s="9"/>
      <c r="E7" s="9"/>
      <c r="F7" s="9"/>
      <c r="G7" s="10">
        <v>7</v>
      </c>
      <c r="H7" s="10">
        <v>7</v>
      </c>
      <c r="I7" s="10" t="s">
        <v>66</v>
      </c>
      <c r="J7" s="10" t="s">
        <v>45</v>
      </c>
      <c r="K7" s="10" t="s">
        <v>78</v>
      </c>
      <c r="L7" s="10" t="s">
        <v>56</v>
      </c>
      <c r="M7" s="10" t="s">
        <v>75</v>
      </c>
      <c r="N7" s="10" t="s">
        <v>76</v>
      </c>
      <c r="O7" s="11" t="s">
        <v>35</v>
      </c>
      <c r="P7" s="10" t="s">
        <v>31</v>
      </c>
      <c r="Q7" s="10" t="s">
        <v>38</v>
      </c>
      <c r="R7" s="10" t="s">
        <v>36</v>
      </c>
      <c r="S7" s="10" t="s">
        <v>59</v>
      </c>
      <c r="T7" s="10" t="s">
        <v>63</v>
      </c>
      <c r="U7" s="10" t="s">
        <v>41</v>
      </c>
      <c r="V7" s="10" t="s">
        <v>67</v>
      </c>
      <c r="W7" s="10" t="s">
        <v>50</v>
      </c>
    </row>
    <row r="8" spans="1:23">
      <c r="A8" s="6" t="s">
        <v>53</v>
      </c>
      <c r="B8" s="6"/>
      <c r="C8" s="6"/>
      <c r="D8" s="6"/>
      <c r="E8" s="6"/>
      <c r="F8" s="6"/>
      <c r="G8" s="7">
        <v>-3</v>
      </c>
      <c r="H8" s="7">
        <v>-5</v>
      </c>
      <c r="I8" s="7" t="s">
        <v>45</v>
      </c>
      <c r="J8" s="7" t="s">
        <v>54</v>
      </c>
      <c r="K8" s="7" t="s">
        <v>74</v>
      </c>
      <c r="L8" s="7" t="s">
        <v>35</v>
      </c>
      <c r="M8" s="7" t="s">
        <v>55</v>
      </c>
      <c r="N8" s="7" t="s">
        <v>44</v>
      </c>
      <c r="O8" s="8" t="s">
        <v>43</v>
      </c>
      <c r="P8" s="7" t="s">
        <v>30</v>
      </c>
      <c r="Q8" s="7" t="s">
        <v>84</v>
      </c>
      <c r="R8" s="7" t="s">
        <v>67</v>
      </c>
      <c r="S8" s="7" t="s">
        <v>66</v>
      </c>
      <c r="T8" s="7" t="s">
        <v>46</v>
      </c>
      <c r="U8" s="7" t="s">
        <v>50</v>
      </c>
      <c r="V8" s="7" t="s">
        <v>38</v>
      </c>
      <c r="W8" s="7" t="s">
        <v>56</v>
      </c>
    </row>
    <row r="9" spans="1:23">
      <c r="A9" s="9" t="s">
        <v>67</v>
      </c>
      <c r="B9" s="9"/>
      <c r="C9" s="9"/>
      <c r="D9" s="9"/>
      <c r="E9" s="9"/>
      <c r="F9" s="9"/>
      <c r="G9" s="10">
        <v>8.5</v>
      </c>
      <c r="H9" s="10">
        <v>7.5</v>
      </c>
      <c r="I9" s="10" t="s">
        <v>88</v>
      </c>
      <c r="J9" s="10" t="s">
        <v>53</v>
      </c>
      <c r="K9" s="10" t="s">
        <v>57</v>
      </c>
      <c r="L9" s="10" t="s">
        <v>82</v>
      </c>
      <c r="M9" s="10" t="s">
        <v>86</v>
      </c>
      <c r="N9" s="10" t="s">
        <v>78</v>
      </c>
      <c r="O9" s="10" t="s">
        <v>35</v>
      </c>
      <c r="P9" s="10" t="s">
        <v>41</v>
      </c>
      <c r="Q9" s="10" t="s">
        <v>64</v>
      </c>
      <c r="R9" s="10" t="s">
        <v>63</v>
      </c>
      <c r="S9" s="11" t="s">
        <v>170</v>
      </c>
      <c r="T9" s="10" t="s">
        <v>31</v>
      </c>
      <c r="U9" s="10" t="s">
        <v>51</v>
      </c>
      <c r="V9" s="10" t="s">
        <v>37</v>
      </c>
      <c r="W9" s="10" t="s">
        <v>55</v>
      </c>
    </row>
    <row r="10" spans="1:23">
      <c r="A10" s="6" t="s">
        <v>42</v>
      </c>
      <c r="B10" s="6"/>
      <c r="C10" s="6"/>
      <c r="D10" s="6"/>
      <c r="E10" s="6"/>
      <c r="F10" s="6"/>
      <c r="G10" s="7">
        <v>-4</v>
      </c>
      <c r="H10" s="7">
        <v>-2.5</v>
      </c>
      <c r="I10" s="7" t="s">
        <v>73</v>
      </c>
      <c r="J10" s="7" t="s">
        <v>169</v>
      </c>
      <c r="K10" s="7" t="s">
        <v>31</v>
      </c>
      <c r="L10" s="7" t="s">
        <v>35</v>
      </c>
      <c r="M10" s="8" t="s">
        <v>70</v>
      </c>
      <c r="N10" s="7" t="s">
        <v>39</v>
      </c>
      <c r="O10" s="7" t="s">
        <v>85</v>
      </c>
      <c r="P10" s="7" t="s">
        <v>90</v>
      </c>
      <c r="Q10" s="7" t="s">
        <v>52</v>
      </c>
      <c r="R10" s="7" t="s">
        <v>171</v>
      </c>
      <c r="S10" s="7" t="s">
        <v>49</v>
      </c>
      <c r="T10" s="7" t="s">
        <v>79</v>
      </c>
      <c r="U10" s="7" t="s">
        <v>65</v>
      </c>
      <c r="V10" s="7" t="s">
        <v>71</v>
      </c>
      <c r="W10" s="7" t="s">
        <v>36</v>
      </c>
    </row>
    <row r="11" spans="1:23">
      <c r="A11" s="9" t="s">
        <v>81</v>
      </c>
      <c r="B11" s="9"/>
      <c r="C11" s="9"/>
      <c r="D11" s="9"/>
      <c r="E11" s="9"/>
      <c r="F11" s="9"/>
      <c r="G11" s="10">
        <v>3.5</v>
      </c>
      <c r="H11" s="10">
        <v>2.5</v>
      </c>
      <c r="I11" s="10" t="s">
        <v>83</v>
      </c>
      <c r="J11" s="10" t="s">
        <v>80</v>
      </c>
      <c r="K11" s="10" t="s">
        <v>35</v>
      </c>
      <c r="L11" s="10" t="s">
        <v>33</v>
      </c>
      <c r="M11" s="10" t="s">
        <v>170</v>
      </c>
      <c r="N11" s="10" t="s">
        <v>87</v>
      </c>
      <c r="O11" s="10" t="s">
        <v>36</v>
      </c>
      <c r="P11" s="10" t="s">
        <v>61</v>
      </c>
      <c r="Q11" s="11" t="s">
        <v>53</v>
      </c>
      <c r="R11" s="10" t="s">
        <v>65</v>
      </c>
      <c r="S11" s="10" t="s">
        <v>60</v>
      </c>
      <c r="T11" s="10" t="s">
        <v>57</v>
      </c>
      <c r="U11" s="10" t="s">
        <v>88</v>
      </c>
      <c r="V11" s="10" t="s">
        <v>39</v>
      </c>
      <c r="W11" s="10" t="s">
        <v>85</v>
      </c>
    </row>
    <row r="12" spans="1:23">
      <c r="A12" s="6" t="s">
        <v>38</v>
      </c>
      <c r="B12" s="6"/>
      <c r="C12" s="6"/>
      <c r="D12" s="6"/>
      <c r="E12" s="6"/>
      <c r="F12" s="6"/>
      <c r="G12" s="7">
        <v>1.5</v>
      </c>
      <c r="H12" s="7">
        <v>3</v>
      </c>
      <c r="I12" s="7" t="s">
        <v>77</v>
      </c>
      <c r="J12" s="7" t="s">
        <v>50</v>
      </c>
      <c r="K12" s="7" t="s">
        <v>75</v>
      </c>
      <c r="L12" s="7" t="s">
        <v>76</v>
      </c>
      <c r="M12" s="7" t="s">
        <v>35</v>
      </c>
      <c r="N12" s="7" t="s">
        <v>66</v>
      </c>
      <c r="O12" s="7" t="s">
        <v>45</v>
      </c>
      <c r="P12" s="8" t="s">
        <v>67</v>
      </c>
      <c r="Q12" s="7" t="s">
        <v>37</v>
      </c>
      <c r="R12" s="7" t="s">
        <v>78</v>
      </c>
      <c r="S12" s="7" t="s">
        <v>56</v>
      </c>
      <c r="T12" s="7" t="s">
        <v>72</v>
      </c>
      <c r="U12" s="7" t="s">
        <v>46</v>
      </c>
      <c r="V12" s="7" t="s">
        <v>63</v>
      </c>
      <c r="W12" s="7" t="s">
        <v>31</v>
      </c>
    </row>
    <row r="13" spans="1:23">
      <c r="A13" s="9" t="s">
        <v>31</v>
      </c>
      <c r="B13" s="9"/>
      <c r="C13" s="9"/>
      <c r="D13" s="9"/>
      <c r="E13" s="9"/>
      <c r="F13" s="9"/>
      <c r="G13" s="10">
        <v>-3</v>
      </c>
      <c r="H13" s="10">
        <v>3</v>
      </c>
      <c r="I13" s="10" t="s">
        <v>53</v>
      </c>
      <c r="J13" s="11" t="s">
        <v>46</v>
      </c>
      <c r="K13" s="10" t="s">
        <v>47</v>
      </c>
      <c r="L13" s="10" t="s">
        <v>50</v>
      </c>
      <c r="M13" s="10" t="s">
        <v>48</v>
      </c>
      <c r="N13" s="10" t="s">
        <v>35</v>
      </c>
      <c r="O13" s="10" t="s">
        <v>38</v>
      </c>
      <c r="P13" s="10" t="s">
        <v>37</v>
      </c>
      <c r="Q13" s="10" t="s">
        <v>51</v>
      </c>
      <c r="R13" s="10" t="s">
        <v>55</v>
      </c>
      <c r="S13" s="10" t="s">
        <v>89</v>
      </c>
      <c r="T13" s="10" t="s">
        <v>54</v>
      </c>
      <c r="U13" s="10" t="s">
        <v>32</v>
      </c>
      <c r="V13" s="10" t="s">
        <v>78</v>
      </c>
      <c r="W13" s="10" t="s">
        <v>41</v>
      </c>
    </row>
    <row r="14" spans="1:23">
      <c r="A14" s="6" t="s">
        <v>34</v>
      </c>
      <c r="B14" s="6"/>
      <c r="C14" s="6"/>
      <c r="D14" s="6"/>
      <c r="E14" s="6"/>
      <c r="F14" s="6"/>
      <c r="G14" s="7">
        <v>-5</v>
      </c>
      <c r="H14" s="7">
        <v>5</v>
      </c>
      <c r="I14" s="7" t="s">
        <v>58</v>
      </c>
      <c r="J14" s="7" t="s">
        <v>86</v>
      </c>
      <c r="K14" s="7" t="s">
        <v>85</v>
      </c>
      <c r="L14" s="7" t="s">
        <v>67</v>
      </c>
      <c r="M14" s="7" t="s">
        <v>35</v>
      </c>
      <c r="N14" s="7" t="s">
        <v>62</v>
      </c>
      <c r="O14" s="8" t="s">
        <v>44</v>
      </c>
      <c r="P14" s="7" t="s">
        <v>168</v>
      </c>
      <c r="Q14" s="7" t="s">
        <v>40</v>
      </c>
      <c r="R14" s="7" t="s">
        <v>56</v>
      </c>
      <c r="S14" s="7" t="s">
        <v>30</v>
      </c>
      <c r="T14" s="7" t="s">
        <v>59</v>
      </c>
      <c r="U14" s="7" t="s">
        <v>43</v>
      </c>
      <c r="V14" s="7" t="s">
        <v>66</v>
      </c>
      <c r="W14" s="7" t="s">
        <v>88</v>
      </c>
    </row>
    <row r="15" spans="1:23">
      <c r="A15" s="9" t="s">
        <v>44</v>
      </c>
      <c r="B15" s="9"/>
      <c r="C15" s="9"/>
      <c r="D15" s="9"/>
      <c r="E15" s="9"/>
      <c r="F15" s="9"/>
      <c r="G15" s="10">
        <v>3.5</v>
      </c>
      <c r="H15" s="10">
        <v>7</v>
      </c>
      <c r="I15" s="10" t="s">
        <v>67</v>
      </c>
      <c r="J15" s="10" t="s">
        <v>62</v>
      </c>
      <c r="K15" s="10" t="s">
        <v>59</v>
      </c>
      <c r="L15" s="10" t="s">
        <v>30</v>
      </c>
      <c r="M15" s="10" t="s">
        <v>64</v>
      </c>
      <c r="N15" s="10" t="s">
        <v>63</v>
      </c>
      <c r="O15" s="10" t="s">
        <v>82</v>
      </c>
      <c r="P15" s="11" t="s">
        <v>66</v>
      </c>
      <c r="Q15" s="10" t="s">
        <v>35</v>
      </c>
      <c r="R15" s="10" t="s">
        <v>86</v>
      </c>
      <c r="S15" s="10" t="s">
        <v>43</v>
      </c>
      <c r="T15" s="10" t="s">
        <v>83</v>
      </c>
      <c r="U15" s="10" t="s">
        <v>81</v>
      </c>
      <c r="V15" s="10" t="s">
        <v>56</v>
      </c>
      <c r="W15" s="10" t="s">
        <v>34</v>
      </c>
    </row>
    <row r="16" spans="1:23">
      <c r="A16" s="6" t="s">
        <v>64</v>
      </c>
      <c r="B16" s="6"/>
      <c r="C16" s="6"/>
      <c r="D16" s="6"/>
      <c r="E16" s="6"/>
      <c r="F16" s="6"/>
      <c r="G16" s="7">
        <v>5</v>
      </c>
      <c r="H16" s="7">
        <v>1</v>
      </c>
      <c r="I16" s="7" t="s">
        <v>51</v>
      </c>
      <c r="J16" s="7" t="s">
        <v>69</v>
      </c>
      <c r="K16" s="8" t="s">
        <v>55</v>
      </c>
      <c r="L16" s="7" t="s">
        <v>169</v>
      </c>
      <c r="M16" s="7" t="s">
        <v>88</v>
      </c>
      <c r="N16" s="7" t="s">
        <v>35</v>
      </c>
      <c r="O16" s="7" t="s">
        <v>53</v>
      </c>
      <c r="P16" s="7" t="s">
        <v>171</v>
      </c>
      <c r="Q16" s="7" t="s">
        <v>54</v>
      </c>
      <c r="R16" s="7" t="s">
        <v>73</v>
      </c>
      <c r="S16" s="7" t="s">
        <v>44</v>
      </c>
      <c r="T16" s="7" t="s">
        <v>71</v>
      </c>
      <c r="U16" s="7" t="s">
        <v>34</v>
      </c>
      <c r="V16" s="7" t="s">
        <v>70</v>
      </c>
      <c r="W16" s="7" t="s">
        <v>30</v>
      </c>
    </row>
    <row r="17" spans="1:23">
      <c r="A17" s="9" t="s">
        <v>85</v>
      </c>
      <c r="B17" s="9"/>
      <c r="C17" s="9"/>
      <c r="D17" s="9"/>
      <c r="E17" s="9"/>
      <c r="F17" s="9"/>
      <c r="G17" s="10">
        <v>9</v>
      </c>
      <c r="H17" s="10">
        <v>-4.5</v>
      </c>
      <c r="I17" s="10" t="s">
        <v>170</v>
      </c>
      <c r="J17" s="10" t="s">
        <v>49</v>
      </c>
      <c r="K17" s="11" t="s">
        <v>82</v>
      </c>
      <c r="L17" s="10" t="s">
        <v>66</v>
      </c>
      <c r="M17" s="10" t="s">
        <v>65</v>
      </c>
      <c r="N17" s="10" t="s">
        <v>81</v>
      </c>
      <c r="O17" s="10" t="s">
        <v>47</v>
      </c>
      <c r="P17" s="10" t="s">
        <v>35</v>
      </c>
      <c r="Q17" s="10" t="s">
        <v>79</v>
      </c>
      <c r="R17" s="10" t="s">
        <v>74</v>
      </c>
      <c r="S17" s="10" t="s">
        <v>69</v>
      </c>
      <c r="T17" s="10" t="s">
        <v>80</v>
      </c>
      <c r="U17" s="10" t="s">
        <v>171</v>
      </c>
      <c r="V17" s="10" t="s">
        <v>68</v>
      </c>
      <c r="W17" s="10" t="s">
        <v>84</v>
      </c>
    </row>
    <row r="18" spans="1:23">
      <c r="A18" s="6" t="s">
        <v>169</v>
      </c>
      <c r="B18" s="6"/>
      <c r="C18" s="6"/>
      <c r="D18" s="6"/>
      <c r="E18" s="6"/>
      <c r="F18" s="6"/>
      <c r="G18" s="7">
        <v>-3.5</v>
      </c>
      <c r="H18" s="7">
        <v>-3</v>
      </c>
      <c r="I18" s="7" t="s">
        <v>70</v>
      </c>
      <c r="J18" s="7" t="s">
        <v>47</v>
      </c>
      <c r="K18" s="7" t="s">
        <v>71</v>
      </c>
      <c r="L18" s="7" t="s">
        <v>43</v>
      </c>
      <c r="M18" s="7" t="s">
        <v>40</v>
      </c>
      <c r="N18" s="8" t="s">
        <v>35</v>
      </c>
      <c r="O18" s="7" t="s">
        <v>79</v>
      </c>
      <c r="P18" s="7" t="s">
        <v>34</v>
      </c>
      <c r="Q18" s="7" t="s">
        <v>50</v>
      </c>
      <c r="R18" s="7" t="s">
        <v>48</v>
      </c>
      <c r="S18" s="7" t="s">
        <v>73</v>
      </c>
      <c r="T18" s="7" t="s">
        <v>52</v>
      </c>
      <c r="U18" s="7" t="s">
        <v>62</v>
      </c>
      <c r="V18" s="7" t="s">
        <v>30</v>
      </c>
      <c r="W18" s="7" t="s">
        <v>59</v>
      </c>
    </row>
    <row r="19" spans="1:23">
      <c r="A19" s="9" t="s">
        <v>171</v>
      </c>
      <c r="B19" s="9"/>
      <c r="C19" s="9"/>
      <c r="D19" s="9"/>
      <c r="E19" s="9"/>
      <c r="F19" s="9"/>
      <c r="G19" s="10">
        <v>3.5</v>
      </c>
      <c r="H19" s="10">
        <v>-3.5</v>
      </c>
      <c r="I19" s="10" t="s">
        <v>85</v>
      </c>
      <c r="J19" s="10" t="s">
        <v>52</v>
      </c>
      <c r="K19" s="10" t="s">
        <v>79</v>
      </c>
      <c r="L19" s="10" t="s">
        <v>65</v>
      </c>
      <c r="M19" s="10" t="s">
        <v>81</v>
      </c>
      <c r="N19" s="11" t="s">
        <v>58</v>
      </c>
      <c r="O19" s="10" t="s">
        <v>35</v>
      </c>
      <c r="P19" s="10" t="s">
        <v>43</v>
      </c>
      <c r="Q19" s="10" t="s">
        <v>74</v>
      </c>
      <c r="R19" s="10" t="s">
        <v>47</v>
      </c>
      <c r="S19" s="10" t="s">
        <v>67</v>
      </c>
      <c r="T19" s="10" t="s">
        <v>49</v>
      </c>
      <c r="U19" s="10" t="s">
        <v>87</v>
      </c>
      <c r="V19" s="10" t="s">
        <v>69</v>
      </c>
      <c r="W19" s="10" t="s">
        <v>80</v>
      </c>
    </row>
    <row r="20" spans="1:23">
      <c r="A20" s="6" t="s">
        <v>68</v>
      </c>
      <c r="B20" s="6"/>
      <c r="C20" s="6"/>
      <c r="D20" s="6"/>
      <c r="E20" s="6"/>
      <c r="F20" s="6"/>
      <c r="G20" s="7">
        <v>2.5</v>
      </c>
      <c r="H20" s="7">
        <v>3.5</v>
      </c>
      <c r="I20" s="7" t="s">
        <v>69</v>
      </c>
      <c r="J20" s="7" t="s">
        <v>48</v>
      </c>
      <c r="K20" s="7" t="s">
        <v>86</v>
      </c>
      <c r="L20" s="8" t="s">
        <v>90</v>
      </c>
      <c r="M20" s="7" t="s">
        <v>57</v>
      </c>
      <c r="N20" s="7" t="s">
        <v>56</v>
      </c>
      <c r="O20" s="7" t="s">
        <v>80</v>
      </c>
      <c r="P20" s="7" t="s">
        <v>32</v>
      </c>
      <c r="Q20" s="7" t="s">
        <v>35</v>
      </c>
      <c r="R20" s="7" t="s">
        <v>58</v>
      </c>
      <c r="S20" s="7" t="s">
        <v>81</v>
      </c>
      <c r="T20" s="7" t="s">
        <v>61</v>
      </c>
      <c r="U20" s="7" t="s">
        <v>83</v>
      </c>
      <c r="V20" s="7" t="s">
        <v>87</v>
      </c>
      <c r="W20" s="7" t="s">
        <v>74</v>
      </c>
    </row>
    <row r="21" spans="1:23">
      <c r="A21" s="9" t="s">
        <v>78</v>
      </c>
      <c r="B21" s="9"/>
      <c r="C21" s="9"/>
      <c r="D21" s="9"/>
      <c r="E21" s="9"/>
      <c r="F21" s="9"/>
      <c r="G21" s="10">
        <v>-3.5</v>
      </c>
      <c r="H21" s="10">
        <v>8.5</v>
      </c>
      <c r="I21" s="10" t="s">
        <v>89</v>
      </c>
      <c r="J21" s="10" t="s">
        <v>38</v>
      </c>
      <c r="K21" s="10" t="s">
        <v>37</v>
      </c>
      <c r="L21" s="10" t="s">
        <v>31</v>
      </c>
      <c r="M21" s="10" t="s">
        <v>51</v>
      </c>
      <c r="N21" s="10" t="s">
        <v>54</v>
      </c>
      <c r="O21" s="11" t="s">
        <v>35</v>
      </c>
      <c r="P21" s="10" t="s">
        <v>39</v>
      </c>
      <c r="Q21" s="10" t="s">
        <v>169</v>
      </c>
      <c r="R21" s="10" t="s">
        <v>41</v>
      </c>
      <c r="S21" s="10" t="s">
        <v>90</v>
      </c>
      <c r="T21" s="10" t="s">
        <v>32</v>
      </c>
      <c r="U21" s="10" t="s">
        <v>53</v>
      </c>
      <c r="V21" s="10" t="s">
        <v>45</v>
      </c>
      <c r="W21" s="10" t="s">
        <v>46</v>
      </c>
    </row>
    <row r="22" spans="1:23">
      <c r="A22" s="6" t="s">
        <v>61</v>
      </c>
      <c r="B22" s="6"/>
      <c r="C22" s="6"/>
      <c r="D22" s="6"/>
      <c r="E22" s="6"/>
      <c r="F22" s="6"/>
      <c r="G22" s="7">
        <v>-9</v>
      </c>
      <c r="H22" s="7">
        <v>-6</v>
      </c>
      <c r="I22" s="7" t="s">
        <v>34</v>
      </c>
      <c r="J22" s="7" t="s">
        <v>75</v>
      </c>
      <c r="K22" s="8" t="s">
        <v>72</v>
      </c>
      <c r="L22" s="7" t="s">
        <v>69</v>
      </c>
      <c r="M22" s="7" t="s">
        <v>77</v>
      </c>
      <c r="N22" s="7" t="s">
        <v>171</v>
      </c>
      <c r="O22" s="7" t="s">
        <v>35</v>
      </c>
      <c r="P22" s="7" t="s">
        <v>84</v>
      </c>
      <c r="Q22" s="7" t="s">
        <v>65</v>
      </c>
      <c r="R22" s="7" t="s">
        <v>68</v>
      </c>
      <c r="S22" s="7" t="s">
        <v>83</v>
      </c>
      <c r="T22" s="7" t="s">
        <v>60</v>
      </c>
      <c r="U22" s="7" t="s">
        <v>55</v>
      </c>
      <c r="V22" s="7" t="s">
        <v>74</v>
      </c>
      <c r="W22" s="7" t="s">
        <v>57</v>
      </c>
    </row>
    <row r="23" spans="1:23">
      <c r="A23" s="9" t="s">
        <v>48</v>
      </c>
      <c r="B23" s="9"/>
      <c r="C23" s="9"/>
      <c r="D23" s="9"/>
      <c r="E23" s="9"/>
      <c r="F23" s="9"/>
      <c r="G23" s="10">
        <v>3.5</v>
      </c>
      <c r="H23" s="10">
        <v>6</v>
      </c>
      <c r="I23" s="10" t="s">
        <v>32</v>
      </c>
      <c r="J23" s="10" t="s">
        <v>60</v>
      </c>
      <c r="K23" s="10" t="s">
        <v>35</v>
      </c>
      <c r="L23" s="10" t="s">
        <v>38</v>
      </c>
      <c r="M23" s="10" t="s">
        <v>45</v>
      </c>
      <c r="N23" s="11" t="s">
        <v>46</v>
      </c>
      <c r="O23" s="10" t="s">
        <v>89</v>
      </c>
      <c r="P23" s="10" t="s">
        <v>83</v>
      </c>
      <c r="Q23" s="10" t="s">
        <v>49</v>
      </c>
      <c r="R23" s="10" t="s">
        <v>168</v>
      </c>
      <c r="S23" s="10" t="s">
        <v>75</v>
      </c>
      <c r="T23" s="10" t="s">
        <v>90</v>
      </c>
      <c r="U23" s="10" t="s">
        <v>57</v>
      </c>
      <c r="V23" s="10" t="s">
        <v>77</v>
      </c>
      <c r="W23" s="10" t="s">
        <v>72</v>
      </c>
    </row>
    <row r="24" spans="1:23">
      <c r="A24" s="6" t="s">
        <v>33</v>
      </c>
      <c r="B24" s="6"/>
      <c r="C24" s="6"/>
      <c r="D24" s="6"/>
      <c r="E24" s="6"/>
      <c r="F24" s="6"/>
      <c r="G24" s="7">
        <v>4</v>
      </c>
      <c r="H24" s="7">
        <v>-3</v>
      </c>
      <c r="I24" s="7" t="s">
        <v>36</v>
      </c>
      <c r="J24" s="7" t="s">
        <v>72</v>
      </c>
      <c r="K24" s="7" t="s">
        <v>171</v>
      </c>
      <c r="L24" s="7" t="s">
        <v>84</v>
      </c>
      <c r="M24" s="7" t="s">
        <v>71</v>
      </c>
      <c r="N24" s="7" t="s">
        <v>35</v>
      </c>
      <c r="O24" s="7" t="s">
        <v>169</v>
      </c>
      <c r="P24" s="7" t="s">
        <v>70</v>
      </c>
      <c r="Q24" s="8" t="s">
        <v>85</v>
      </c>
      <c r="R24" s="7" t="s">
        <v>39</v>
      </c>
      <c r="S24" s="7" t="s">
        <v>65</v>
      </c>
      <c r="T24" s="7" t="s">
        <v>42</v>
      </c>
      <c r="U24" s="7" t="s">
        <v>52</v>
      </c>
      <c r="V24" s="7" t="s">
        <v>73</v>
      </c>
      <c r="W24" s="7" t="s">
        <v>49</v>
      </c>
    </row>
    <row r="25" spans="1:23">
      <c r="A25" s="9" t="s">
        <v>57</v>
      </c>
      <c r="B25" s="9"/>
      <c r="C25" s="9"/>
      <c r="D25" s="9"/>
      <c r="E25" s="9"/>
      <c r="F25" s="9"/>
      <c r="G25" s="10">
        <v>9.5</v>
      </c>
      <c r="H25" s="10">
        <v>13.5</v>
      </c>
      <c r="I25" s="10" t="s">
        <v>68</v>
      </c>
      <c r="J25" s="10" t="s">
        <v>64</v>
      </c>
      <c r="K25" s="10" t="s">
        <v>54</v>
      </c>
      <c r="L25" s="10" t="s">
        <v>61</v>
      </c>
      <c r="M25" s="10" t="s">
        <v>60</v>
      </c>
      <c r="N25" s="10" t="s">
        <v>77</v>
      </c>
      <c r="O25" s="10" t="s">
        <v>74</v>
      </c>
      <c r="P25" s="11" t="s">
        <v>72</v>
      </c>
      <c r="Q25" s="10" t="s">
        <v>35</v>
      </c>
      <c r="R25" s="10" t="s">
        <v>75</v>
      </c>
      <c r="S25" s="10" t="s">
        <v>85</v>
      </c>
      <c r="T25" s="10" t="s">
        <v>84</v>
      </c>
      <c r="U25" s="10" t="s">
        <v>76</v>
      </c>
      <c r="V25" s="10" t="s">
        <v>171</v>
      </c>
      <c r="W25" s="10" t="s">
        <v>58</v>
      </c>
    </row>
    <row r="26" spans="1:23">
      <c r="A26" s="6" t="s">
        <v>80</v>
      </c>
      <c r="B26" s="6"/>
      <c r="C26" s="6"/>
      <c r="D26" s="6"/>
      <c r="E26" s="6"/>
      <c r="F26" s="6"/>
      <c r="G26" s="7">
        <v>2</v>
      </c>
      <c r="H26" s="7">
        <v>-13.5</v>
      </c>
      <c r="I26" s="7" t="s">
        <v>39</v>
      </c>
      <c r="J26" s="8" t="s">
        <v>84</v>
      </c>
      <c r="K26" s="7" t="s">
        <v>51</v>
      </c>
      <c r="L26" s="7" t="s">
        <v>171</v>
      </c>
      <c r="M26" s="7" t="s">
        <v>85</v>
      </c>
      <c r="N26" s="7" t="s">
        <v>83</v>
      </c>
      <c r="O26" s="7" t="s">
        <v>60</v>
      </c>
      <c r="P26" s="7" t="s">
        <v>35</v>
      </c>
      <c r="Q26" s="7" t="s">
        <v>61</v>
      </c>
      <c r="R26" s="7" t="s">
        <v>81</v>
      </c>
      <c r="S26" s="7" t="s">
        <v>33</v>
      </c>
      <c r="T26" s="7" t="s">
        <v>87</v>
      </c>
      <c r="U26" s="7" t="s">
        <v>42</v>
      </c>
      <c r="V26" s="7" t="s">
        <v>36</v>
      </c>
      <c r="W26" s="7" t="s">
        <v>170</v>
      </c>
    </row>
    <row r="27" spans="1:23">
      <c r="A27" s="9" t="s">
        <v>52</v>
      </c>
      <c r="B27" s="9"/>
      <c r="C27" s="9"/>
      <c r="D27" s="9"/>
      <c r="E27" s="9"/>
      <c r="F27" s="9"/>
      <c r="G27" s="10">
        <v>1</v>
      </c>
      <c r="H27" s="10">
        <v>4.5</v>
      </c>
      <c r="I27" s="10" t="s">
        <v>33</v>
      </c>
      <c r="J27" s="10" t="s">
        <v>170</v>
      </c>
      <c r="K27" s="10" t="s">
        <v>40</v>
      </c>
      <c r="L27" s="10" t="s">
        <v>32</v>
      </c>
      <c r="M27" s="10" t="s">
        <v>49</v>
      </c>
      <c r="N27" s="11" t="s">
        <v>59</v>
      </c>
      <c r="O27" s="10" t="s">
        <v>81</v>
      </c>
      <c r="P27" s="10" t="s">
        <v>35</v>
      </c>
      <c r="Q27" s="10" t="s">
        <v>47</v>
      </c>
      <c r="R27" s="10" t="s">
        <v>46</v>
      </c>
      <c r="S27" s="10" t="s">
        <v>62</v>
      </c>
      <c r="T27" s="10" t="s">
        <v>168</v>
      </c>
      <c r="U27" s="10" t="s">
        <v>79</v>
      </c>
      <c r="V27" s="10" t="s">
        <v>80</v>
      </c>
      <c r="W27" s="10" t="s">
        <v>42</v>
      </c>
    </row>
    <row r="28" spans="1:23">
      <c r="A28" s="6" t="s">
        <v>66</v>
      </c>
      <c r="B28" s="6"/>
      <c r="C28" s="6"/>
      <c r="D28" s="6"/>
      <c r="E28" s="6"/>
      <c r="F28" s="6"/>
      <c r="G28" s="7">
        <v>-8.5</v>
      </c>
      <c r="H28" s="7">
        <v>-8.5</v>
      </c>
      <c r="I28" s="7" t="s">
        <v>37</v>
      </c>
      <c r="J28" s="7" t="s">
        <v>56</v>
      </c>
      <c r="K28" s="7" t="s">
        <v>64</v>
      </c>
      <c r="L28" s="7" t="s">
        <v>87</v>
      </c>
      <c r="M28" s="7" t="s">
        <v>53</v>
      </c>
      <c r="N28" s="7" t="s">
        <v>41</v>
      </c>
      <c r="O28" s="7" t="s">
        <v>35</v>
      </c>
      <c r="P28" s="7" t="s">
        <v>88</v>
      </c>
      <c r="Q28" s="8" t="s">
        <v>86</v>
      </c>
      <c r="R28" s="7" t="s">
        <v>31</v>
      </c>
      <c r="S28" s="7" t="s">
        <v>63</v>
      </c>
      <c r="T28" s="7" t="s">
        <v>51</v>
      </c>
      <c r="U28" s="7" t="s">
        <v>61</v>
      </c>
      <c r="V28" s="7" t="s">
        <v>82</v>
      </c>
      <c r="W28" s="7" t="s">
        <v>67</v>
      </c>
    </row>
    <row r="29" spans="1:23">
      <c r="A29" s="9" t="s">
        <v>59</v>
      </c>
      <c r="B29" s="9"/>
      <c r="C29" s="9"/>
      <c r="D29" s="9"/>
      <c r="E29" s="9"/>
      <c r="F29" s="9"/>
      <c r="G29" s="10">
        <v>5.5</v>
      </c>
      <c r="H29" s="10">
        <v>13.5</v>
      </c>
      <c r="I29" s="10" t="s">
        <v>169</v>
      </c>
      <c r="J29" s="10" t="s">
        <v>73</v>
      </c>
      <c r="K29" s="10" t="s">
        <v>88</v>
      </c>
      <c r="L29" s="10" t="s">
        <v>39</v>
      </c>
      <c r="M29" s="10" t="s">
        <v>42</v>
      </c>
      <c r="N29" s="11" t="s">
        <v>36</v>
      </c>
      <c r="O29" s="10" t="s">
        <v>40</v>
      </c>
      <c r="P29" s="10" t="s">
        <v>33</v>
      </c>
      <c r="Q29" s="10" t="s">
        <v>35</v>
      </c>
      <c r="R29" s="10" t="s">
        <v>71</v>
      </c>
      <c r="S29" s="10" t="s">
        <v>37</v>
      </c>
      <c r="T29" s="10" t="s">
        <v>82</v>
      </c>
      <c r="U29" s="10" t="s">
        <v>86</v>
      </c>
      <c r="V29" s="10" t="s">
        <v>64</v>
      </c>
      <c r="W29" s="10" t="s">
        <v>168</v>
      </c>
    </row>
    <row r="30" spans="1:23">
      <c r="A30" s="6" t="s">
        <v>71</v>
      </c>
      <c r="B30" s="6"/>
      <c r="C30" s="6"/>
      <c r="D30" s="6"/>
      <c r="E30" s="6"/>
      <c r="F30" s="6"/>
      <c r="G30" s="7">
        <v>3</v>
      </c>
      <c r="H30" s="7">
        <v>-13.5</v>
      </c>
      <c r="I30" s="7" t="s">
        <v>30</v>
      </c>
      <c r="J30" s="7" t="s">
        <v>44</v>
      </c>
      <c r="K30" s="8" t="s">
        <v>168</v>
      </c>
      <c r="L30" s="7" t="s">
        <v>35</v>
      </c>
      <c r="M30" s="7" t="s">
        <v>79</v>
      </c>
      <c r="N30" s="7" t="s">
        <v>34</v>
      </c>
      <c r="O30" s="7" t="s">
        <v>49</v>
      </c>
      <c r="P30" s="7" t="s">
        <v>73</v>
      </c>
      <c r="Q30" s="7" t="s">
        <v>77</v>
      </c>
      <c r="R30" s="7" t="s">
        <v>70</v>
      </c>
      <c r="S30" s="7" t="s">
        <v>52</v>
      </c>
      <c r="T30" s="7" t="s">
        <v>43</v>
      </c>
      <c r="U30" s="7" t="s">
        <v>169</v>
      </c>
      <c r="V30" s="7" t="s">
        <v>47</v>
      </c>
      <c r="W30" s="7" t="s">
        <v>40</v>
      </c>
    </row>
    <row r="31" spans="1:23">
      <c r="A31" s="9" t="s">
        <v>89</v>
      </c>
      <c r="B31" s="9"/>
      <c r="C31" s="9"/>
      <c r="D31" s="9"/>
      <c r="E31" s="9"/>
      <c r="F31" s="9"/>
      <c r="G31" s="10">
        <v>-2.5</v>
      </c>
      <c r="H31" s="10">
        <v>-7</v>
      </c>
      <c r="I31" s="10" t="s">
        <v>50</v>
      </c>
      <c r="J31" s="10" t="s">
        <v>33</v>
      </c>
      <c r="K31" s="10" t="s">
        <v>61</v>
      </c>
      <c r="L31" s="11" t="s">
        <v>73</v>
      </c>
      <c r="M31" s="10" t="s">
        <v>83</v>
      </c>
      <c r="N31" s="10" t="s">
        <v>75</v>
      </c>
      <c r="O31" s="10" t="s">
        <v>76</v>
      </c>
      <c r="P31" s="10" t="s">
        <v>57</v>
      </c>
      <c r="Q31" s="10" t="s">
        <v>35</v>
      </c>
      <c r="R31" s="10" t="s">
        <v>90</v>
      </c>
      <c r="S31" s="10" t="s">
        <v>45</v>
      </c>
      <c r="T31" s="10" t="s">
        <v>38</v>
      </c>
      <c r="U31" s="10" t="s">
        <v>77</v>
      </c>
      <c r="V31" s="10" t="s">
        <v>32</v>
      </c>
      <c r="W31" s="10" t="s">
        <v>48</v>
      </c>
    </row>
    <row r="32" spans="1:23">
      <c r="A32" s="6" t="s">
        <v>86</v>
      </c>
      <c r="B32" s="6"/>
      <c r="C32" s="6"/>
      <c r="D32" s="6"/>
      <c r="E32" s="6"/>
      <c r="F32" s="6"/>
      <c r="G32" s="7">
        <v>-2</v>
      </c>
      <c r="H32" s="7">
        <v>-1</v>
      </c>
      <c r="I32" s="7" t="s">
        <v>71</v>
      </c>
      <c r="J32" s="7" t="s">
        <v>82</v>
      </c>
      <c r="K32" s="7" t="s">
        <v>60</v>
      </c>
      <c r="L32" s="7" t="s">
        <v>44</v>
      </c>
      <c r="M32" s="7" t="s">
        <v>54</v>
      </c>
      <c r="N32" s="7" t="s">
        <v>35</v>
      </c>
      <c r="O32" s="7" t="s">
        <v>51</v>
      </c>
      <c r="P32" s="7" t="s">
        <v>53</v>
      </c>
      <c r="Q32" s="7" t="s">
        <v>55</v>
      </c>
      <c r="R32" s="7" t="s">
        <v>88</v>
      </c>
      <c r="S32" s="8" t="s">
        <v>34</v>
      </c>
      <c r="T32" s="7" t="s">
        <v>73</v>
      </c>
      <c r="U32" s="7" t="s">
        <v>70</v>
      </c>
      <c r="V32" s="7" t="s">
        <v>169</v>
      </c>
      <c r="W32" s="7" t="s">
        <v>64</v>
      </c>
    </row>
    <row r="33" spans="1:23">
      <c r="A33" s="9" t="s">
        <v>49</v>
      </c>
      <c r="B33" s="9"/>
      <c r="C33" s="9"/>
      <c r="D33" s="9"/>
      <c r="E33" s="9"/>
      <c r="F33" s="9"/>
      <c r="G33" s="10">
        <v>1</v>
      </c>
      <c r="H33" s="10">
        <v>3</v>
      </c>
      <c r="I33" s="10" t="s">
        <v>80</v>
      </c>
      <c r="J33" s="10" t="s">
        <v>87</v>
      </c>
      <c r="K33" s="10" t="s">
        <v>35</v>
      </c>
      <c r="L33" s="10" t="s">
        <v>59</v>
      </c>
      <c r="M33" s="10" t="s">
        <v>36</v>
      </c>
      <c r="N33" s="10" t="s">
        <v>42</v>
      </c>
      <c r="O33" s="11" t="s">
        <v>62</v>
      </c>
      <c r="P33" s="10" t="s">
        <v>78</v>
      </c>
      <c r="Q33" s="10" t="s">
        <v>76</v>
      </c>
      <c r="R33" s="10" t="s">
        <v>33</v>
      </c>
      <c r="S33" s="10" t="s">
        <v>47</v>
      </c>
      <c r="T33" s="10" t="s">
        <v>170</v>
      </c>
      <c r="U33" s="10" t="s">
        <v>40</v>
      </c>
      <c r="V33" s="10" t="s">
        <v>81</v>
      </c>
      <c r="W33" s="10" t="s">
        <v>79</v>
      </c>
    </row>
    <row r="37" spans="1:23" ht="21.75" thickBot="1">
      <c r="A37" s="4" t="s">
        <v>173</v>
      </c>
      <c r="B37" s="4" t="s">
        <v>178</v>
      </c>
      <c r="C37" s="4" t="s">
        <v>187</v>
      </c>
      <c r="D37" s="4" t="s">
        <v>188</v>
      </c>
      <c r="E37" s="4" t="s">
        <v>189</v>
      </c>
      <c r="F37" s="4" t="s">
        <v>190</v>
      </c>
      <c r="G37" s="5">
        <v>1</v>
      </c>
      <c r="H37" s="5">
        <v>2</v>
      </c>
      <c r="I37" s="5">
        <v>3</v>
      </c>
      <c r="J37" s="5">
        <v>4</v>
      </c>
      <c r="K37" s="5">
        <v>5</v>
      </c>
      <c r="L37" s="5">
        <v>6</v>
      </c>
      <c r="M37" s="5">
        <v>7</v>
      </c>
      <c r="N37" s="5">
        <v>8</v>
      </c>
      <c r="O37" s="5">
        <v>9</v>
      </c>
      <c r="P37" s="5">
        <v>10</v>
      </c>
      <c r="Q37" s="5">
        <v>11</v>
      </c>
      <c r="R37" s="5">
        <v>12</v>
      </c>
      <c r="S37" s="5">
        <v>13</v>
      </c>
      <c r="T37" s="5">
        <v>14</v>
      </c>
      <c r="U37" s="5">
        <v>15</v>
      </c>
      <c r="V37" s="5">
        <v>16</v>
      </c>
      <c r="W37" s="5">
        <v>17</v>
      </c>
    </row>
    <row r="38" spans="1:23">
      <c r="A38" s="6" t="s">
        <v>40</v>
      </c>
      <c r="B38" s="6"/>
      <c r="C38" s="6"/>
      <c r="D38" s="6"/>
      <c r="E38" s="6"/>
      <c r="F38" s="6"/>
      <c r="G38" s="7" t="s">
        <v>41</v>
      </c>
      <c r="H38" s="7" t="s">
        <v>88</v>
      </c>
      <c r="I38" s="7">
        <v>21</v>
      </c>
      <c r="J38" s="7" t="s">
        <v>59</v>
      </c>
      <c r="K38" s="7" t="s">
        <v>36</v>
      </c>
      <c r="L38" s="7" t="s">
        <v>89</v>
      </c>
      <c r="M38" s="7" t="s">
        <v>168</v>
      </c>
      <c r="N38" s="7" t="s">
        <v>35</v>
      </c>
      <c r="O38" s="8" t="s">
        <v>70</v>
      </c>
      <c r="P38" s="7" t="s">
        <v>71</v>
      </c>
      <c r="Q38" s="7" t="s">
        <v>82</v>
      </c>
      <c r="R38" s="7" t="s">
        <v>64</v>
      </c>
      <c r="S38" s="7" t="s">
        <v>169</v>
      </c>
      <c r="T38" s="7" t="s">
        <v>86</v>
      </c>
      <c r="U38" s="7" t="s">
        <v>39</v>
      </c>
      <c r="V38" s="7" t="s">
        <v>33</v>
      </c>
      <c r="W38" s="7" t="s">
        <v>62</v>
      </c>
    </row>
    <row r="39" spans="1:23">
      <c r="A39" s="9" t="s">
        <v>77</v>
      </c>
      <c r="B39" s="9"/>
      <c r="C39" s="9"/>
      <c r="D39" s="9"/>
      <c r="E39" s="9"/>
      <c r="F39" s="9"/>
      <c r="G39" s="10" t="s">
        <v>37</v>
      </c>
      <c r="H39" s="10" t="s">
        <v>31</v>
      </c>
      <c r="I39" s="10">
        <v>22.5</v>
      </c>
      <c r="J39" s="10" t="s">
        <v>74</v>
      </c>
      <c r="K39" s="10" t="s">
        <v>35</v>
      </c>
      <c r="L39" s="10" t="s">
        <v>68</v>
      </c>
      <c r="M39" s="10" t="s">
        <v>58</v>
      </c>
      <c r="N39" s="10" t="s">
        <v>69</v>
      </c>
      <c r="O39" s="10" t="s">
        <v>32</v>
      </c>
      <c r="P39" s="10" t="s">
        <v>42</v>
      </c>
      <c r="Q39" s="11" t="s">
        <v>62</v>
      </c>
      <c r="R39" s="10" t="s">
        <v>89</v>
      </c>
      <c r="S39" s="10" t="s">
        <v>78</v>
      </c>
      <c r="T39" s="10" t="s">
        <v>48</v>
      </c>
      <c r="U39" s="10" t="s">
        <v>72</v>
      </c>
      <c r="V39" s="10" t="s">
        <v>76</v>
      </c>
      <c r="W39" s="10" t="s">
        <v>75</v>
      </c>
    </row>
    <row r="40" spans="1:23">
      <c r="A40" s="6" t="s">
        <v>51</v>
      </c>
      <c r="B40" s="6"/>
      <c r="C40" s="6"/>
      <c r="D40" s="6"/>
      <c r="E40" s="6"/>
      <c r="F40" s="6"/>
      <c r="G40" s="7" t="s">
        <v>63</v>
      </c>
      <c r="H40" s="7" t="s">
        <v>67</v>
      </c>
      <c r="I40" s="7">
        <v>22</v>
      </c>
      <c r="J40" s="7" t="s">
        <v>66</v>
      </c>
      <c r="K40" s="7" t="s">
        <v>65</v>
      </c>
      <c r="L40" s="7" t="s">
        <v>46</v>
      </c>
      <c r="M40" s="7" t="s">
        <v>50</v>
      </c>
      <c r="N40" s="8" t="s">
        <v>68</v>
      </c>
      <c r="O40" s="7" t="s">
        <v>30</v>
      </c>
      <c r="P40" s="7" t="s">
        <v>35</v>
      </c>
      <c r="Q40" s="7" t="s">
        <v>45</v>
      </c>
      <c r="R40" s="7" t="s">
        <v>34</v>
      </c>
      <c r="S40" s="7" t="s">
        <v>38</v>
      </c>
      <c r="T40" s="7" t="s">
        <v>55</v>
      </c>
      <c r="U40" s="7" t="s">
        <v>54</v>
      </c>
      <c r="V40" s="7" t="s">
        <v>44</v>
      </c>
      <c r="W40" s="7" t="s">
        <v>53</v>
      </c>
    </row>
    <row r="41" spans="1:23">
      <c r="A41" s="9" t="s">
        <v>74</v>
      </c>
      <c r="B41" s="9"/>
      <c r="C41" s="9"/>
      <c r="D41" s="9"/>
      <c r="E41" s="9"/>
      <c r="F41" s="9"/>
      <c r="G41" s="10" t="s">
        <v>57</v>
      </c>
      <c r="H41" s="10" t="s">
        <v>32</v>
      </c>
      <c r="I41" s="10">
        <v>15</v>
      </c>
      <c r="J41" s="10" t="s">
        <v>90</v>
      </c>
      <c r="K41" s="10" t="s">
        <v>63</v>
      </c>
      <c r="L41" s="10" t="s">
        <v>35</v>
      </c>
      <c r="M41" s="10" t="s">
        <v>89</v>
      </c>
      <c r="N41" s="10" t="s">
        <v>80</v>
      </c>
      <c r="O41" s="10" t="s">
        <v>69</v>
      </c>
      <c r="P41" s="11" t="s">
        <v>48</v>
      </c>
      <c r="Q41" s="10" t="s">
        <v>170</v>
      </c>
      <c r="R41" s="10" t="s">
        <v>87</v>
      </c>
      <c r="S41" s="10" t="s">
        <v>61</v>
      </c>
      <c r="T41" s="10" t="s">
        <v>44</v>
      </c>
      <c r="U41" s="10" t="s">
        <v>68</v>
      </c>
      <c r="V41" s="10" t="s">
        <v>58</v>
      </c>
      <c r="W41" s="10" t="s">
        <v>60</v>
      </c>
    </row>
    <row r="42" spans="1:23">
      <c r="A42" s="6" t="s">
        <v>75</v>
      </c>
      <c r="B42" s="6"/>
      <c r="C42" s="6"/>
      <c r="D42" s="6"/>
      <c r="E42" s="6"/>
      <c r="F42" s="6"/>
      <c r="G42" s="7" t="s">
        <v>70</v>
      </c>
      <c r="H42" s="7" t="s">
        <v>74</v>
      </c>
      <c r="I42" s="7">
        <v>24.5</v>
      </c>
      <c r="J42" s="7" t="s">
        <v>58</v>
      </c>
      <c r="K42" s="7" t="s">
        <v>41</v>
      </c>
      <c r="L42" s="7" t="s">
        <v>52</v>
      </c>
      <c r="M42" s="8" t="s">
        <v>37</v>
      </c>
      <c r="N42" s="7" t="s">
        <v>72</v>
      </c>
      <c r="O42" s="7" t="s">
        <v>77</v>
      </c>
      <c r="P42" s="7" t="s">
        <v>68</v>
      </c>
      <c r="Q42" s="7" t="s">
        <v>35</v>
      </c>
      <c r="R42" s="7" t="s">
        <v>69</v>
      </c>
      <c r="S42" s="7" t="s">
        <v>76</v>
      </c>
      <c r="T42" s="7" t="s">
        <v>78</v>
      </c>
      <c r="U42" s="7" t="s">
        <v>31</v>
      </c>
      <c r="V42" s="7" t="s">
        <v>89</v>
      </c>
      <c r="W42" s="7" t="s">
        <v>90</v>
      </c>
    </row>
    <row r="43" spans="1:23">
      <c r="A43" s="9" t="s">
        <v>46</v>
      </c>
      <c r="B43" s="9"/>
      <c r="C43" s="9"/>
      <c r="D43" s="9"/>
      <c r="E43" s="9"/>
      <c r="F43" s="9"/>
      <c r="G43" s="10" t="s">
        <v>77</v>
      </c>
      <c r="H43" s="10" t="s">
        <v>72</v>
      </c>
      <c r="I43" s="10">
        <v>12.8</v>
      </c>
      <c r="J43" s="10" t="s">
        <v>45</v>
      </c>
      <c r="K43" s="10" t="s">
        <v>78</v>
      </c>
      <c r="L43" s="10" t="s">
        <v>56</v>
      </c>
      <c r="M43" s="10" t="s">
        <v>75</v>
      </c>
      <c r="N43" s="10" t="s">
        <v>76</v>
      </c>
      <c r="O43" s="11" t="s">
        <v>35</v>
      </c>
      <c r="P43" s="10" t="s">
        <v>31</v>
      </c>
      <c r="Q43" s="10" t="s">
        <v>38</v>
      </c>
      <c r="R43" s="10" t="s">
        <v>36</v>
      </c>
      <c r="S43" s="10" t="s">
        <v>59</v>
      </c>
      <c r="T43" s="10" t="s">
        <v>63</v>
      </c>
      <c r="U43" s="10" t="s">
        <v>41</v>
      </c>
      <c r="V43" s="10" t="s">
        <v>67</v>
      </c>
      <c r="W43" s="10" t="s">
        <v>50</v>
      </c>
    </row>
    <row r="44" spans="1:23">
      <c r="A44" s="6" t="s">
        <v>53</v>
      </c>
      <c r="B44" s="6"/>
      <c r="C44" s="6"/>
      <c r="D44" s="6"/>
      <c r="E44" s="6"/>
      <c r="F44" s="6"/>
      <c r="G44" s="7" t="s">
        <v>51</v>
      </c>
      <c r="H44" s="7" t="s">
        <v>34</v>
      </c>
      <c r="I44" s="7">
        <v>13</v>
      </c>
      <c r="J44" s="7" t="s">
        <v>54</v>
      </c>
      <c r="K44" s="7" t="s">
        <v>74</v>
      </c>
      <c r="L44" s="7" t="s">
        <v>35</v>
      </c>
      <c r="M44" s="7" t="s">
        <v>55</v>
      </c>
      <c r="N44" s="7" t="s">
        <v>44</v>
      </c>
      <c r="O44" s="8" t="s">
        <v>43</v>
      </c>
      <c r="P44" s="7" t="s">
        <v>30</v>
      </c>
      <c r="Q44" s="7" t="s">
        <v>84</v>
      </c>
      <c r="R44" s="7" t="s">
        <v>67</v>
      </c>
      <c r="S44" s="7" t="s">
        <v>66</v>
      </c>
      <c r="T44" s="7" t="s">
        <v>46</v>
      </c>
      <c r="U44" s="7" t="s">
        <v>50</v>
      </c>
      <c r="V44" s="7" t="s">
        <v>38</v>
      </c>
      <c r="W44" s="7" t="s">
        <v>56</v>
      </c>
    </row>
    <row r="45" spans="1:23">
      <c r="A45" s="9" t="s">
        <v>67</v>
      </c>
      <c r="B45" s="9"/>
      <c r="C45" s="9"/>
      <c r="D45" s="9"/>
      <c r="E45" s="9"/>
      <c r="F45" s="9"/>
      <c r="G45" s="10" t="s">
        <v>66</v>
      </c>
      <c r="H45" s="10" t="s">
        <v>56</v>
      </c>
      <c r="I45" s="10">
        <v>24</v>
      </c>
      <c r="J45" s="10" t="s">
        <v>53</v>
      </c>
      <c r="K45" s="10" t="s">
        <v>57</v>
      </c>
      <c r="L45" s="10" t="s">
        <v>82</v>
      </c>
      <c r="M45" s="10" t="s">
        <v>86</v>
      </c>
      <c r="N45" s="10" t="s">
        <v>78</v>
      </c>
      <c r="O45" s="10" t="s">
        <v>35</v>
      </c>
      <c r="P45" s="10" t="s">
        <v>41</v>
      </c>
      <c r="Q45" s="10" t="s">
        <v>64</v>
      </c>
      <c r="R45" s="10" t="s">
        <v>63</v>
      </c>
      <c r="S45" s="11" t="s">
        <v>170</v>
      </c>
      <c r="T45" s="10" t="s">
        <v>31</v>
      </c>
      <c r="U45" s="10" t="s">
        <v>51</v>
      </c>
      <c r="V45" s="10" t="s">
        <v>37</v>
      </c>
      <c r="W45" s="10" t="s">
        <v>55</v>
      </c>
    </row>
    <row r="46" spans="1:23">
      <c r="A46" s="6" t="s">
        <v>42</v>
      </c>
      <c r="B46" s="6"/>
      <c r="C46" s="6"/>
      <c r="D46" s="6"/>
      <c r="E46" s="6"/>
      <c r="F46" s="6"/>
      <c r="G46" s="7" t="s">
        <v>33</v>
      </c>
      <c r="H46" s="7" t="s">
        <v>84</v>
      </c>
      <c r="I46" s="7">
        <v>21</v>
      </c>
      <c r="J46" s="7" t="s">
        <v>169</v>
      </c>
      <c r="K46" s="7" t="s">
        <v>31</v>
      </c>
      <c r="L46" s="7" t="s">
        <v>35</v>
      </c>
      <c r="M46" s="8" t="s">
        <v>70</v>
      </c>
      <c r="N46" s="7" t="s">
        <v>39</v>
      </c>
      <c r="O46" s="7" t="s">
        <v>85</v>
      </c>
      <c r="P46" s="7" t="s">
        <v>90</v>
      </c>
      <c r="Q46" s="7" t="s">
        <v>52</v>
      </c>
      <c r="R46" s="7" t="s">
        <v>171</v>
      </c>
      <c r="S46" s="7" t="s">
        <v>49</v>
      </c>
      <c r="T46" s="7" t="s">
        <v>79</v>
      </c>
      <c r="U46" s="7" t="s">
        <v>65</v>
      </c>
      <c r="V46" s="7" t="s">
        <v>71</v>
      </c>
      <c r="W46" s="7" t="s">
        <v>36</v>
      </c>
    </row>
    <row r="47" spans="1:23">
      <c r="A47" s="9" t="s">
        <v>81</v>
      </c>
      <c r="B47" s="9"/>
      <c r="C47" s="9"/>
      <c r="D47" s="9"/>
      <c r="E47" s="9"/>
      <c r="F47" s="9"/>
      <c r="G47" s="10" t="s">
        <v>171</v>
      </c>
      <c r="H47" s="10" t="s">
        <v>42</v>
      </c>
      <c r="I47" s="10">
        <v>21.8</v>
      </c>
      <c r="J47" s="10" t="s">
        <v>80</v>
      </c>
      <c r="K47" s="10" t="s">
        <v>35</v>
      </c>
      <c r="L47" s="10" t="s">
        <v>33</v>
      </c>
      <c r="M47" s="10" t="s">
        <v>170</v>
      </c>
      <c r="N47" s="10" t="s">
        <v>87</v>
      </c>
      <c r="O47" s="10" t="s">
        <v>36</v>
      </c>
      <c r="P47" s="10" t="s">
        <v>61</v>
      </c>
      <c r="Q47" s="11" t="s">
        <v>53</v>
      </c>
      <c r="R47" s="10" t="s">
        <v>65</v>
      </c>
      <c r="S47" s="10" t="s">
        <v>60</v>
      </c>
      <c r="T47" s="10" t="s">
        <v>57</v>
      </c>
      <c r="U47" s="10" t="s">
        <v>88</v>
      </c>
      <c r="V47" s="10" t="s">
        <v>39</v>
      </c>
      <c r="W47" s="10" t="s">
        <v>85</v>
      </c>
    </row>
    <row r="48" spans="1:23">
      <c r="A48" s="6" t="s">
        <v>38</v>
      </c>
      <c r="B48" s="6"/>
      <c r="C48" s="6"/>
      <c r="D48" s="6"/>
      <c r="E48" s="6"/>
      <c r="F48" s="6"/>
      <c r="G48" s="7" t="s">
        <v>40</v>
      </c>
      <c r="H48" s="7" t="s">
        <v>79</v>
      </c>
      <c r="I48" s="7">
        <v>24.8</v>
      </c>
      <c r="J48" s="7" t="s">
        <v>50</v>
      </c>
      <c r="K48" s="7" t="s">
        <v>75</v>
      </c>
      <c r="L48" s="7" t="s">
        <v>76</v>
      </c>
      <c r="M48" s="7" t="s">
        <v>35</v>
      </c>
      <c r="N48" s="7" t="s">
        <v>66</v>
      </c>
      <c r="O48" s="7" t="s">
        <v>45</v>
      </c>
      <c r="P48" s="8" t="s">
        <v>67</v>
      </c>
      <c r="Q48" s="7" t="s">
        <v>37</v>
      </c>
      <c r="R48" s="7" t="s">
        <v>78</v>
      </c>
      <c r="S48" s="7" t="s">
        <v>56</v>
      </c>
      <c r="T48" s="7" t="s">
        <v>72</v>
      </c>
      <c r="U48" s="7" t="s">
        <v>46</v>
      </c>
      <c r="V48" s="7" t="s">
        <v>63</v>
      </c>
      <c r="W48" s="7" t="s">
        <v>31</v>
      </c>
    </row>
    <row r="49" spans="1:23">
      <c r="A49" s="9" t="s">
        <v>31</v>
      </c>
      <c r="B49" s="9"/>
      <c r="C49" s="9"/>
      <c r="D49" s="9"/>
      <c r="E49" s="9"/>
      <c r="F49" s="9"/>
      <c r="G49" s="10" t="s">
        <v>71</v>
      </c>
      <c r="H49" s="10" t="s">
        <v>90</v>
      </c>
      <c r="I49" s="10">
        <v>18.2</v>
      </c>
      <c r="J49" s="11" t="s">
        <v>46</v>
      </c>
      <c r="K49" s="10" t="s">
        <v>47</v>
      </c>
      <c r="L49" s="10" t="s">
        <v>50</v>
      </c>
      <c r="M49" s="10" t="s">
        <v>48</v>
      </c>
      <c r="N49" s="10" t="s">
        <v>35</v>
      </c>
      <c r="O49" s="10" t="s">
        <v>38</v>
      </c>
      <c r="P49" s="10" t="s">
        <v>37</v>
      </c>
      <c r="Q49" s="10" t="s">
        <v>51</v>
      </c>
      <c r="R49" s="10" t="s">
        <v>55</v>
      </c>
      <c r="S49" s="10" t="s">
        <v>89</v>
      </c>
      <c r="T49" s="10" t="s">
        <v>54</v>
      </c>
      <c r="U49" s="10" t="s">
        <v>32</v>
      </c>
      <c r="V49" s="10" t="s">
        <v>78</v>
      </c>
      <c r="W49" s="10" t="s">
        <v>41</v>
      </c>
    </row>
    <row r="50" spans="1:23">
      <c r="A50" s="6" t="s">
        <v>34</v>
      </c>
      <c r="B50" s="6"/>
      <c r="C50" s="6"/>
      <c r="D50" s="6"/>
      <c r="E50" s="6"/>
      <c r="F50" s="6"/>
      <c r="G50" s="7" t="s">
        <v>64</v>
      </c>
      <c r="H50" s="7" t="s">
        <v>63</v>
      </c>
      <c r="I50" s="7">
        <v>20.5</v>
      </c>
      <c r="J50" s="7" t="s">
        <v>86</v>
      </c>
      <c r="K50" s="7" t="s">
        <v>85</v>
      </c>
      <c r="L50" s="7" t="s">
        <v>67</v>
      </c>
      <c r="M50" s="7" t="s">
        <v>35</v>
      </c>
      <c r="N50" s="7" t="s">
        <v>62</v>
      </c>
      <c r="O50" s="8" t="s">
        <v>44</v>
      </c>
      <c r="P50" s="7" t="s">
        <v>168</v>
      </c>
      <c r="Q50" s="7" t="s">
        <v>40</v>
      </c>
      <c r="R50" s="7" t="s">
        <v>56</v>
      </c>
      <c r="S50" s="7" t="s">
        <v>30</v>
      </c>
      <c r="T50" s="7" t="s">
        <v>59</v>
      </c>
      <c r="U50" s="7" t="s">
        <v>43</v>
      </c>
      <c r="V50" s="7" t="s">
        <v>66</v>
      </c>
      <c r="W50" s="7" t="s">
        <v>88</v>
      </c>
    </row>
    <row r="51" spans="1:23">
      <c r="A51" s="9" t="s">
        <v>44</v>
      </c>
      <c r="B51" s="9"/>
      <c r="C51" s="9"/>
      <c r="D51" s="9"/>
      <c r="E51" s="9"/>
      <c r="F51" s="9"/>
      <c r="G51" s="10" t="s">
        <v>168</v>
      </c>
      <c r="H51" s="10" t="s">
        <v>40</v>
      </c>
      <c r="I51" s="10">
        <v>16.8</v>
      </c>
      <c r="J51" s="10" t="s">
        <v>62</v>
      </c>
      <c r="K51" s="10" t="s">
        <v>59</v>
      </c>
      <c r="L51" s="10" t="s">
        <v>30</v>
      </c>
      <c r="M51" s="10" t="s">
        <v>64</v>
      </c>
      <c r="N51" s="10" t="s">
        <v>63</v>
      </c>
      <c r="O51" s="10" t="s">
        <v>82</v>
      </c>
      <c r="P51" s="11" t="s">
        <v>66</v>
      </c>
      <c r="Q51" s="10" t="s">
        <v>35</v>
      </c>
      <c r="R51" s="10" t="s">
        <v>86</v>
      </c>
      <c r="S51" s="10" t="s">
        <v>43</v>
      </c>
      <c r="T51" s="10" t="s">
        <v>83</v>
      </c>
      <c r="U51" s="10" t="s">
        <v>81</v>
      </c>
      <c r="V51" s="10" t="s">
        <v>56</v>
      </c>
      <c r="W51" s="10" t="s">
        <v>34</v>
      </c>
    </row>
    <row r="52" spans="1:23">
      <c r="A52" s="6" t="s">
        <v>64</v>
      </c>
      <c r="B52" s="6"/>
      <c r="C52" s="6"/>
      <c r="D52" s="6"/>
      <c r="E52" s="6"/>
      <c r="F52" s="6"/>
      <c r="G52" s="7" t="s">
        <v>82</v>
      </c>
      <c r="H52" s="7" t="s">
        <v>86</v>
      </c>
      <c r="I52" s="7">
        <v>13.8</v>
      </c>
      <c r="J52" s="7" t="s">
        <v>69</v>
      </c>
      <c r="K52" s="8" t="s">
        <v>55</v>
      </c>
      <c r="L52" s="7" t="s">
        <v>169</v>
      </c>
      <c r="M52" s="7" t="s">
        <v>88</v>
      </c>
      <c r="N52" s="7" t="s">
        <v>35</v>
      </c>
      <c r="O52" s="7" t="s">
        <v>53</v>
      </c>
      <c r="P52" s="7" t="s">
        <v>171</v>
      </c>
      <c r="Q52" s="7" t="s">
        <v>54</v>
      </c>
      <c r="R52" s="7" t="s">
        <v>73</v>
      </c>
      <c r="S52" s="7" t="s">
        <v>44</v>
      </c>
      <c r="T52" s="7" t="s">
        <v>71</v>
      </c>
      <c r="U52" s="7" t="s">
        <v>34</v>
      </c>
      <c r="V52" s="7" t="s">
        <v>70</v>
      </c>
      <c r="W52" s="7" t="s">
        <v>30</v>
      </c>
    </row>
    <row r="53" spans="1:23">
      <c r="A53" s="9" t="s">
        <v>85</v>
      </c>
      <c r="B53" s="9"/>
      <c r="C53" s="9"/>
      <c r="D53" s="9"/>
      <c r="E53" s="9"/>
      <c r="F53" s="9"/>
      <c r="G53" s="10" t="s">
        <v>58</v>
      </c>
      <c r="H53" s="10" t="s">
        <v>52</v>
      </c>
      <c r="I53" s="10">
        <v>28.5</v>
      </c>
      <c r="J53" s="10" t="s">
        <v>49</v>
      </c>
      <c r="K53" s="11" t="s">
        <v>82</v>
      </c>
      <c r="L53" s="10" t="s">
        <v>66</v>
      </c>
      <c r="M53" s="10" t="s">
        <v>65</v>
      </c>
      <c r="N53" s="10" t="s">
        <v>81</v>
      </c>
      <c r="O53" s="10" t="s">
        <v>47</v>
      </c>
      <c r="P53" s="10" t="s">
        <v>35</v>
      </c>
      <c r="Q53" s="10" t="s">
        <v>79</v>
      </c>
      <c r="R53" s="10" t="s">
        <v>74</v>
      </c>
      <c r="S53" s="10" t="s">
        <v>69</v>
      </c>
      <c r="T53" s="10" t="s">
        <v>80</v>
      </c>
      <c r="U53" s="10" t="s">
        <v>171</v>
      </c>
      <c r="V53" s="10" t="s">
        <v>68</v>
      </c>
      <c r="W53" s="10" t="s">
        <v>84</v>
      </c>
    </row>
    <row r="54" spans="1:23">
      <c r="A54" s="6" t="s">
        <v>169</v>
      </c>
      <c r="B54" s="6"/>
      <c r="C54" s="6"/>
      <c r="D54" s="6"/>
      <c r="E54" s="6"/>
      <c r="F54" s="6"/>
      <c r="G54" s="7" t="s">
        <v>44</v>
      </c>
      <c r="H54" s="7" t="s">
        <v>49</v>
      </c>
      <c r="I54" s="7">
        <v>25.2</v>
      </c>
      <c r="J54" s="7" t="s">
        <v>47</v>
      </c>
      <c r="K54" s="7" t="s">
        <v>71</v>
      </c>
      <c r="L54" s="7" t="s">
        <v>43</v>
      </c>
      <c r="M54" s="7" t="s">
        <v>40</v>
      </c>
      <c r="N54" s="8" t="s">
        <v>35</v>
      </c>
      <c r="O54" s="7" t="s">
        <v>79</v>
      </c>
      <c r="P54" s="7" t="s">
        <v>34</v>
      </c>
      <c r="Q54" s="7" t="s">
        <v>50</v>
      </c>
      <c r="R54" s="7" t="s">
        <v>48</v>
      </c>
      <c r="S54" s="7" t="s">
        <v>73</v>
      </c>
      <c r="T54" s="7" t="s">
        <v>52</v>
      </c>
      <c r="U54" s="7" t="s">
        <v>62</v>
      </c>
      <c r="V54" s="7" t="s">
        <v>30</v>
      </c>
      <c r="W54" s="7" t="s">
        <v>59</v>
      </c>
    </row>
    <row r="55" spans="1:23">
      <c r="A55" s="9" t="s">
        <v>171</v>
      </c>
      <c r="B55" s="9"/>
      <c r="C55" s="9"/>
      <c r="D55" s="9"/>
      <c r="E55" s="9"/>
      <c r="F55" s="9"/>
      <c r="G55" s="10" t="s">
        <v>84</v>
      </c>
      <c r="H55" s="10" t="s">
        <v>68</v>
      </c>
      <c r="I55" s="10">
        <v>21.2</v>
      </c>
      <c r="J55" s="10" t="s">
        <v>52</v>
      </c>
      <c r="K55" s="10" t="s">
        <v>79</v>
      </c>
      <c r="L55" s="10" t="s">
        <v>65</v>
      </c>
      <c r="M55" s="10" t="s">
        <v>81</v>
      </c>
      <c r="N55" s="11" t="s">
        <v>58</v>
      </c>
      <c r="O55" s="10" t="s">
        <v>35</v>
      </c>
      <c r="P55" s="10" t="s">
        <v>43</v>
      </c>
      <c r="Q55" s="10" t="s">
        <v>74</v>
      </c>
      <c r="R55" s="10" t="s">
        <v>47</v>
      </c>
      <c r="S55" s="10" t="s">
        <v>67</v>
      </c>
      <c r="T55" s="10" t="s">
        <v>49</v>
      </c>
      <c r="U55" s="10" t="s">
        <v>87</v>
      </c>
      <c r="V55" s="10" t="s">
        <v>69</v>
      </c>
      <c r="W55" s="10" t="s">
        <v>80</v>
      </c>
    </row>
    <row r="56" spans="1:23">
      <c r="A56" s="6" t="s">
        <v>68</v>
      </c>
      <c r="B56" s="6"/>
      <c r="C56" s="6"/>
      <c r="D56" s="6"/>
      <c r="E56" s="6"/>
      <c r="F56" s="6"/>
      <c r="G56" s="7" t="s">
        <v>89</v>
      </c>
      <c r="H56" s="7" t="s">
        <v>170</v>
      </c>
      <c r="I56" s="7">
        <v>26</v>
      </c>
      <c r="J56" s="7" t="s">
        <v>48</v>
      </c>
      <c r="K56" s="7" t="s">
        <v>86</v>
      </c>
      <c r="L56" s="8" t="s">
        <v>90</v>
      </c>
      <c r="M56" s="7" t="s">
        <v>57</v>
      </c>
      <c r="N56" s="7" t="s">
        <v>56</v>
      </c>
      <c r="O56" s="7" t="s">
        <v>80</v>
      </c>
      <c r="P56" s="7" t="s">
        <v>32</v>
      </c>
      <c r="Q56" s="7" t="s">
        <v>35</v>
      </c>
      <c r="R56" s="7" t="s">
        <v>58</v>
      </c>
      <c r="S56" s="7" t="s">
        <v>81</v>
      </c>
      <c r="T56" s="7" t="s">
        <v>61</v>
      </c>
      <c r="U56" s="7" t="s">
        <v>83</v>
      </c>
      <c r="V56" s="7" t="s">
        <v>87</v>
      </c>
      <c r="W56" s="7" t="s">
        <v>74</v>
      </c>
    </row>
    <row r="57" spans="1:23">
      <c r="A57" s="9" t="s">
        <v>78</v>
      </c>
      <c r="B57" s="9"/>
      <c r="C57" s="9"/>
      <c r="D57" s="9"/>
      <c r="E57" s="9"/>
      <c r="F57" s="9"/>
      <c r="G57" s="10" t="s">
        <v>48</v>
      </c>
      <c r="H57" s="10" t="s">
        <v>55</v>
      </c>
      <c r="I57" s="10">
        <v>13</v>
      </c>
      <c r="J57" s="10" t="s">
        <v>38</v>
      </c>
      <c r="K57" s="10" t="s">
        <v>37</v>
      </c>
      <c r="L57" s="10" t="s">
        <v>31</v>
      </c>
      <c r="M57" s="10" t="s">
        <v>51</v>
      </c>
      <c r="N57" s="10" t="s">
        <v>54</v>
      </c>
      <c r="O57" s="11" t="s">
        <v>35</v>
      </c>
      <c r="P57" s="10" t="s">
        <v>39</v>
      </c>
      <c r="Q57" s="10" t="s">
        <v>169</v>
      </c>
      <c r="R57" s="10" t="s">
        <v>41</v>
      </c>
      <c r="S57" s="10" t="s">
        <v>90</v>
      </c>
      <c r="T57" s="10" t="s">
        <v>32</v>
      </c>
      <c r="U57" s="10" t="s">
        <v>53</v>
      </c>
      <c r="V57" s="10" t="s">
        <v>45</v>
      </c>
      <c r="W57" s="10" t="s">
        <v>46</v>
      </c>
    </row>
    <row r="58" spans="1:23">
      <c r="A58" s="6" t="s">
        <v>61</v>
      </c>
      <c r="B58" s="6"/>
      <c r="C58" s="6"/>
      <c r="D58" s="6"/>
      <c r="E58" s="6"/>
      <c r="F58" s="6"/>
      <c r="G58" s="7" t="s">
        <v>85</v>
      </c>
      <c r="H58" s="7" t="s">
        <v>76</v>
      </c>
      <c r="I58" s="7">
        <v>25.2</v>
      </c>
      <c r="J58" s="7" t="s">
        <v>75</v>
      </c>
      <c r="K58" s="8" t="s">
        <v>72</v>
      </c>
      <c r="L58" s="7" t="s">
        <v>69</v>
      </c>
      <c r="M58" s="7" t="s">
        <v>77</v>
      </c>
      <c r="N58" s="7" t="s">
        <v>171</v>
      </c>
      <c r="O58" s="7" t="s">
        <v>35</v>
      </c>
      <c r="P58" s="7" t="s">
        <v>84</v>
      </c>
      <c r="Q58" s="7" t="s">
        <v>65</v>
      </c>
      <c r="R58" s="7" t="s">
        <v>68</v>
      </c>
      <c r="S58" s="7" t="s">
        <v>83</v>
      </c>
      <c r="T58" s="7" t="s">
        <v>60</v>
      </c>
      <c r="U58" s="7" t="s">
        <v>55</v>
      </c>
      <c r="V58" s="7" t="s">
        <v>74</v>
      </c>
      <c r="W58" s="7" t="s">
        <v>57</v>
      </c>
    </row>
    <row r="59" spans="1:23">
      <c r="A59" s="9" t="s">
        <v>48</v>
      </c>
      <c r="B59" s="9"/>
      <c r="C59" s="9"/>
      <c r="D59" s="9"/>
      <c r="E59" s="9"/>
      <c r="F59" s="9"/>
      <c r="G59" s="10" t="s">
        <v>50</v>
      </c>
      <c r="H59" s="10" t="s">
        <v>61</v>
      </c>
      <c r="I59" s="10">
        <v>11.2</v>
      </c>
      <c r="J59" s="10" t="s">
        <v>60</v>
      </c>
      <c r="K59" s="10" t="s">
        <v>35</v>
      </c>
      <c r="L59" s="10" t="s">
        <v>38</v>
      </c>
      <c r="M59" s="10" t="s">
        <v>45</v>
      </c>
      <c r="N59" s="11" t="s">
        <v>46</v>
      </c>
      <c r="O59" s="10" t="s">
        <v>89</v>
      </c>
      <c r="P59" s="10" t="s">
        <v>83</v>
      </c>
      <c r="Q59" s="10" t="s">
        <v>49</v>
      </c>
      <c r="R59" s="10" t="s">
        <v>168</v>
      </c>
      <c r="S59" s="10" t="s">
        <v>75</v>
      </c>
      <c r="T59" s="10" t="s">
        <v>90</v>
      </c>
      <c r="U59" s="10" t="s">
        <v>57</v>
      </c>
      <c r="V59" s="10" t="s">
        <v>77</v>
      </c>
      <c r="W59" s="10" t="s">
        <v>72</v>
      </c>
    </row>
    <row r="60" spans="1:23">
      <c r="A60" s="6" t="s">
        <v>33</v>
      </c>
      <c r="B60" s="6"/>
      <c r="C60" s="6"/>
      <c r="D60" s="6"/>
      <c r="E60" s="6"/>
      <c r="F60" s="6"/>
      <c r="G60" s="7" t="s">
        <v>47</v>
      </c>
      <c r="H60" s="7" t="s">
        <v>38</v>
      </c>
      <c r="I60" s="7">
        <v>14.2</v>
      </c>
      <c r="J60" s="7" t="s">
        <v>72</v>
      </c>
      <c r="K60" s="7" t="s">
        <v>171</v>
      </c>
      <c r="L60" s="7" t="s">
        <v>84</v>
      </c>
      <c r="M60" s="7" t="s">
        <v>71</v>
      </c>
      <c r="N60" s="7" t="s">
        <v>35</v>
      </c>
      <c r="O60" s="7" t="s">
        <v>169</v>
      </c>
      <c r="P60" s="7" t="s">
        <v>70</v>
      </c>
      <c r="Q60" s="8" t="s">
        <v>85</v>
      </c>
      <c r="R60" s="7" t="s">
        <v>39</v>
      </c>
      <c r="S60" s="7" t="s">
        <v>65</v>
      </c>
      <c r="T60" s="7" t="s">
        <v>42</v>
      </c>
      <c r="U60" s="7" t="s">
        <v>52</v>
      </c>
      <c r="V60" s="7" t="s">
        <v>73</v>
      </c>
      <c r="W60" s="7" t="s">
        <v>49</v>
      </c>
    </row>
    <row r="61" spans="1:23">
      <c r="A61" s="9" t="s">
        <v>57</v>
      </c>
      <c r="B61" s="9"/>
      <c r="C61" s="9"/>
      <c r="D61" s="9"/>
      <c r="E61" s="9"/>
      <c r="F61" s="9"/>
      <c r="G61" s="10" t="s">
        <v>83</v>
      </c>
      <c r="H61" s="10" t="s">
        <v>65</v>
      </c>
      <c r="I61" s="10">
        <v>16.5</v>
      </c>
      <c r="J61" s="10" t="s">
        <v>64</v>
      </c>
      <c r="K61" s="10" t="s">
        <v>54</v>
      </c>
      <c r="L61" s="10" t="s">
        <v>61</v>
      </c>
      <c r="M61" s="10" t="s">
        <v>60</v>
      </c>
      <c r="N61" s="10" t="s">
        <v>77</v>
      </c>
      <c r="O61" s="10" t="s">
        <v>74</v>
      </c>
      <c r="P61" s="11" t="s">
        <v>72</v>
      </c>
      <c r="Q61" s="10" t="s">
        <v>35</v>
      </c>
      <c r="R61" s="10" t="s">
        <v>75</v>
      </c>
      <c r="S61" s="10" t="s">
        <v>85</v>
      </c>
      <c r="T61" s="10" t="s">
        <v>84</v>
      </c>
      <c r="U61" s="10" t="s">
        <v>76</v>
      </c>
      <c r="V61" s="10" t="s">
        <v>171</v>
      </c>
      <c r="W61" s="10" t="s">
        <v>58</v>
      </c>
    </row>
    <row r="62" spans="1:23">
      <c r="A62" s="6" t="s">
        <v>80</v>
      </c>
      <c r="B62" s="6"/>
      <c r="C62" s="6"/>
      <c r="D62" s="6"/>
      <c r="E62" s="6"/>
      <c r="F62" s="6"/>
      <c r="G62" s="7" t="s">
        <v>30</v>
      </c>
      <c r="H62" s="7" t="s">
        <v>57</v>
      </c>
      <c r="I62" s="7">
        <v>30.2</v>
      </c>
      <c r="J62" s="8" t="s">
        <v>84</v>
      </c>
      <c r="K62" s="7" t="s">
        <v>51</v>
      </c>
      <c r="L62" s="7" t="s">
        <v>171</v>
      </c>
      <c r="M62" s="7" t="s">
        <v>85</v>
      </c>
      <c r="N62" s="7" t="s">
        <v>83</v>
      </c>
      <c r="O62" s="7" t="s">
        <v>60</v>
      </c>
      <c r="P62" s="7" t="s">
        <v>35</v>
      </c>
      <c r="Q62" s="7" t="s">
        <v>61</v>
      </c>
      <c r="R62" s="7" t="s">
        <v>81</v>
      </c>
      <c r="S62" s="7" t="s">
        <v>33</v>
      </c>
      <c r="T62" s="7" t="s">
        <v>87</v>
      </c>
      <c r="U62" s="7" t="s">
        <v>42</v>
      </c>
      <c r="V62" s="7" t="s">
        <v>36</v>
      </c>
      <c r="W62" s="7" t="s">
        <v>170</v>
      </c>
    </row>
    <row r="63" spans="1:23">
      <c r="A63" s="9" t="s">
        <v>52</v>
      </c>
      <c r="B63" s="9"/>
      <c r="C63" s="9"/>
      <c r="D63" s="9"/>
      <c r="E63" s="9"/>
      <c r="F63" s="9"/>
      <c r="G63" s="10" t="s">
        <v>39</v>
      </c>
      <c r="H63" s="10" t="s">
        <v>87</v>
      </c>
      <c r="I63" s="10">
        <v>23.2</v>
      </c>
      <c r="J63" s="10" t="s">
        <v>170</v>
      </c>
      <c r="K63" s="10" t="s">
        <v>40</v>
      </c>
      <c r="L63" s="10" t="s">
        <v>32</v>
      </c>
      <c r="M63" s="10" t="s">
        <v>49</v>
      </c>
      <c r="N63" s="11" t="s">
        <v>59</v>
      </c>
      <c r="O63" s="10" t="s">
        <v>81</v>
      </c>
      <c r="P63" s="10" t="s">
        <v>35</v>
      </c>
      <c r="Q63" s="10" t="s">
        <v>47</v>
      </c>
      <c r="R63" s="10" t="s">
        <v>46</v>
      </c>
      <c r="S63" s="10" t="s">
        <v>62</v>
      </c>
      <c r="T63" s="10" t="s">
        <v>168</v>
      </c>
      <c r="U63" s="10" t="s">
        <v>79</v>
      </c>
      <c r="V63" s="10" t="s">
        <v>80</v>
      </c>
      <c r="W63" s="10" t="s">
        <v>42</v>
      </c>
    </row>
    <row r="64" spans="1:23">
      <c r="A64" s="6" t="s">
        <v>66</v>
      </c>
      <c r="B64" s="6"/>
      <c r="C64" s="6"/>
      <c r="D64" s="6"/>
      <c r="E64" s="6"/>
      <c r="F64" s="6"/>
      <c r="G64" s="7" t="s">
        <v>54</v>
      </c>
      <c r="H64" s="7" t="s">
        <v>78</v>
      </c>
      <c r="I64" s="7">
        <v>24.8</v>
      </c>
      <c r="J64" s="7" t="s">
        <v>56</v>
      </c>
      <c r="K64" s="7" t="s">
        <v>64</v>
      </c>
      <c r="L64" s="7" t="s">
        <v>87</v>
      </c>
      <c r="M64" s="7" t="s">
        <v>53</v>
      </c>
      <c r="N64" s="7" t="s">
        <v>41</v>
      </c>
      <c r="O64" s="7" t="s">
        <v>35</v>
      </c>
      <c r="P64" s="7" t="s">
        <v>88</v>
      </c>
      <c r="Q64" s="8" t="s">
        <v>86</v>
      </c>
      <c r="R64" s="7" t="s">
        <v>31</v>
      </c>
      <c r="S64" s="7" t="s">
        <v>63</v>
      </c>
      <c r="T64" s="7" t="s">
        <v>51</v>
      </c>
      <c r="U64" s="7" t="s">
        <v>61</v>
      </c>
      <c r="V64" s="7" t="s">
        <v>82</v>
      </c>
      <c r="W64" s="7" t="s">
        <v>67</v>
      </c>
    </row>
    <row r="65" spans="1:23">
      <c r="A65" s="9" t="s">
        <v>59</v>
      </c>
      <c r="B65" s="9"/>
      <c r="C65" s="9"/>
      <c r="D65" s="9"/>
      <c r="E65" s="9"/>
      <c r="F65" s="9"/>
      <c r="G65" s="10" t="s">
        <v>75</v>
      </c>
      <c r="H65" s="10" t="s">
        <v>62</v>
      </c>
      <c r="I65" s="10">
        <v>12</v>
      </c>
      <c r="J65" s="10" t="s">
        <v>73</v>
      </c>
      <c r="K65" s="10" t="s">
        <v>88</v>
      </c>
      <c r="L65" s="10" t="s">
        <v>39</v>
      </c>
      <c r="M65" s="10" t="s">
        <v>42</v>
      </c>
      <c r="N65" s="11" t="s">
        <v>36</v>
      </c>
      <c r="O65" s="10" t="s">
        <v>40</v>
      </c>
      <c r="P65" s="10" t="s">
        <v>33</v>
      </c>
      <c r="Q65" s="10" t="s">
        <v>35</v>
      </c>
      <c r="R65" s="10" t="s">
        <v>71</v>
      </c>
      <c r="S65" s="10" t="s">
        <v>37</v>
      </c>
      <c r="T65" s="10" t="s">
        <v>82</v>
      </c>
      <c r="U65" s="10" t="s">
        <v>86</v>
      </c>
      <c r="V65" s="10" t="s">
        <v>64</v>
      </c>
      <c r="W65" s="10" t="s">
        <v>168</v>
      </c>
    </row>
    <row r="66" spans="1:23">
      <c r="A66" s="6" t="s">
        <v>71</v>
      </c>
      <c r="B66" s="6"/>
      <c r="C66" s="6"/>
      <c r="D66" s="6"/>
      <c r="E66" s="6"/>
      <c r="F66" s="6"/>
      <c r="G66" s="7" t="s">
        <v>45</v>
      </c>
      <c r="H66" s="7" t="s">
        <v>59</v>
      </c>
      <c r="I66" s="7">
        <v>25.2</v>
      </c>
      <c r="J66" s="7" t="s">
        <v>44</v>
      </c>
      <c r="K66" s="8" t="s">
        <v>168</v>
      </c>
      <c r="L66" s="7" t="s">
        <v>35</v>
      </c>
      <c r="M66" s="7" t="s">
        <v>79</v>
      </c>
      <c r="N66" s="7" t="s">
        <v>34</v>
      </c>
      <c r="O66" s="7" t="s">
        <v>49</v>
      </c>
      <c r="P66" s="7" t="s">
        <v>73</v>
      </c>
      <c r="Q66" s="7" t="s">
        <v>77</v>
      </c>
      <c r="R66" s="7" t="s">
        <v>70</v>
      </c>
      <c r="S66" s="7" t="s">
        <v>52</v>
      </c>
      <c r="T66" s="7" t="s">
        <v>43</v>
      </c>
      <c r="U66" s="7" t="s">
        <v>169</v>
      </c>
      <c r="V66" s="7" t="s">
        <v>47</v>
      </c>
      <c r="W66" s="7" t="s">
        <v>40</v>
      </c>
    </row>
    <row r="67" spans="1:23">
      <c r="A67" s="9" t="s">
        <v>89</v>
      </c>
      <c r="B67" s="9"/>
      <c r="C67" s="9"/>
      <c r="D67" s="9"/>
      <c r="E67" s="9"/>
      <c r="F67" s="9"/>
      <c r="G67" s="10" t="s">
        <v>60</v>
      </c>
      <c r="H67" s="10" t="s">
        <v>46</v>
      </c>
      <c r="I67" s="10">
        <v>25.8</v>
      </c>
      <c r="J67" s="10" t="s">
        <v>33</v>
      </c>
      <c r="K67" s="10" t="s">
        <v>61</v>
      </c>
      <c r="L67" s="11" t="s">
        <v>73</v>
      </c>
      <c r="M67" s="10" t="s">
        <v>83</v>
      </c>
      <c r="N67" s="10" t="s">
        <v>75</v>
      </c>
      <c r="O67" s="10" t="s">
        <v>76</v>
      </c>
      <c r="P67" s="10" t="s">
        <v>57</v>
      </c>
      <c r="Q67" s="10" t="s">
        <v>35</v>
      </c>
      <c r="R67" s="10" t="s">
        <v>90</v>
      </c>
      <c r="S67" s="10" t="s">
        <v>45</v>
      </c>
      <c r="T67" s="10" t="s">
        <v>38</v>
      </c>
      <c r="U67" s="10" t="s">
        <v>77</v>
      </c>
      <c r="V67" s="10" t="s">
        <v>32</v>
      </c>
      <c r="W67" s="10" t="s">
        <v>48</v>
      </c>
    </row>
    <row r="68" spans="1:23">
      <c r="A68" s="6" t="s">
        <v>86</v>
      </c>
      <c r="B68" s="6"/>
      <c r="C68" s="6"/>
      <c r="D68" s="6"/>
      <c r="E68" s="6"/>
      <c r="F68" s="6"/>
      <c r="G68" s="7" t="s">
        <v>80</v>
      </c>
      <c r="H68" s="7" t="s">
        <v>43</v>
      </c>
      <c r="I68" s="7">
        <v>19.8</v>
      </c>
      <c r="J68" s="7" t="s">
        <v>82</v>
      </c>
      <c r="K68" s="7" t="s">
        <v>60</v>
      </c>
      <c r="L68" s="7" t="s">
        <v>44</v>
      </c>
      <c r="M68" s="7" t="s">
        <v>54</v>
      </c>
      <c r="N68" s="7" t="s">
        <v>35</v>
      </c>
      <c r="O68" s="7" t="s">
        <v>51</v>
      </c>
      <c r="P68" s="7" t="s">
        <v>53</v>
      </c>
      <c r="Q68" s="7" t="s">
        <v>55</v>
      </c>
      <c r="R68" s="7" t="s">
        <v>88</v>
      </c>
      <c r="S68" s="8" t="s">
        <v>34</v>
      </c>
      <c r="T68" s="7" t="s">
        <v>73</v>
      </c>
      <c r="U68" s="7" t="s">
        <v>70</v>
      </c>
      <c r="V68" s="7" t="s">
        <v>169</v>
      </c>
      <c r="W68" s="7" t="s">
        <v>64</v>
      </c>
    </row>
    <row r="69" spans="1:23">
      <c r="A69" s="9" t="s">
        <v>49</v>
      </c>
      <c r="B69" s="9"/>
      <c r="C69" s="9"/>
      <c r="D69" s="9"/>
      <c r="E69" s="9"/>
      <c r="F69" s="9"/>
      <c r="G69" s="10" t="s">
        <v>52</v>
      </c>
      <c r="H69" s="10" t="s">
        <v>168</v>
      </c>
      <c r="I69" s="10">
        <v>20</v>
      </c>
      <c r="J69" s="10" t="s">
        <v>87</v>
      </c>
      <c r="K69" s="10" t="s">
        <v>35</v>
      </c>
      <c r="L69" s="10" t="s">
        <v>59</v>
      </c>
      <c r="M69" s="10" t="s">
        <v>36</v>
      </c>
      <c r="N69" s="10" t="s">
        <v>42</v>
      </c>
      <c r="O69" s="11" t="s">
        <v>62</v>
      </c>
      <c r="P69" s="10" t="s">
        <v>78</v>
      </c>
      <c r="Q69" s="10" t="s">
        <v>76</v>
      </c>
      <c r="R69" s="10" t="s">
        <v>33</v>
      </c>
      <c r="S69" s="10" t="s">
        <v>47</v>
      </c>
      <c r="T69" s="10" t="s">
        <v>170</v>
      </c>
      <c r="U69" s="10" t="s">
        <v>40</v>
      </c>
      <c r="V69" s="10" t="s">
        <v>81</v>
      </c>
      <c r="W69" s="10" t="s">
        <v>79</v>
      </c>
    </row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20.25" style="1" customWidth="1"/>
    <col min="2" max="2" width="10.625" style="1" customWidth="1"/>
    <col min="3" max="6" width="8" style="1" customWidth="1"/>
    <col min="7" max="7" width="14.625" style="1" customWidth="1"/>
    <col min="8" max="20" width="8" style="1" customWidth="1"/>
    <col min="21" max="21" width="8.375" style="1" customWidth="1"/>
    <col min="22" max="25" width="8" style="1" customWidth="1"/>
    <col min="26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113</v>
      </c>
      <c r="AB1" s="1" t="s">
        <v>106</v>
      </c>
    </row>
    <row r="2" spans="1:28">
      <c r="A2" s="1" t="str">
        <f>Schedule!A42</f>
        <v>BUF</v>
      </c>
      <c r="B2" s="1">
        <f>Schedule!B42</f>
        <v>0</v>
      </c>
      <c r="C2" s="1">
        <f>Schedule!C42</f>
        <v>0</v>
      </c>
      <c r="D2" s="1">
        <f>Schedule!D42</f>
        <v>0</v>
      </c>
      <c r="E2" s="1">
        <f>Schedule!E42</f>
        <v>0</v>
      </c>
      <c r="F2" s="1">
        <f>Schedule!F42</f>
        <v>0</v>
      </c>
      <c r="G2" s="1">
        <f>SUM(B2:F2)</f>
        <v>0</v>
      </c>
      <c r="H2" s="1">
        <f>Schedule!G42</f>
        <v>21</v>
      </c>
      <c r="I2" s="1">
        <f>Schedule!H42</f>
        <v>3</v>
      </c>
      <c r="J2" s="1" t="str">
        <f>Schedule!I42</f>
        <v>DEN</v>
      </c>
      <c r="K2" s="1" t="str">
        <f>Schedule!J42</f>
        <v>@ATL</v>
      </c>
      <c r="L2" s="1" t="str">
        <f>Schedule!K42</f>
        <v>@CIN</v>
      </c>
      <c r="M2" s="1" t="str">
        <f>Schedule!L42</f>
        <v>BYE</v>
      </c>
      <c r="N2" s="1" t="str">
        <f>Schedule!M42</f>
        <v>TB</v>
      </c>
      <c r="O2" s="1" t="str">
        <f>Schedule!N42</f>
        <v>OAK</v>
      </c>
      <c r="P2" s="1" t="str">
        <f>Schedule!O42</f>
        <v>@NYJ</v>
      </c>
      <c r="Q2" s="1" t="str">
        <f>Schedule!P42</f>
        <v>NO</v>
      </c>
      <c r="R2" s="1" t="str">
        <f>Schedule!Q42</f>
        <v>@LAC</v>
      </c>
      <c r="S2" s="1" t="str">
        <f>Schedule!R42</f>
        <v>@KC</v>
      </c>
      <c r="T2" s="1" t="str">
        <f>Schedule!S42</f>
        <v>NE</v>
      </c>
      <c r="U2" s="1" t="str">
        <f>Schedule!T42</f>
        <v>IND</v>
      </c>
      <c r="V2" s="1" t="str">
        <f>Schedule!U42</f>
        <v>MIA</v>
      </c>
      <c r="W2" s="1" t="str">
        <f>Schedule!V42</f>
        <v>@NE</v>
      </c>
      <c r="X2" s="1" t="str">
        <f>Schedule!W42</f>
        <v>@MIA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12.727922061357855</v>
      </c>
      <c r="AB2" s="1">
        <f t="shared" ref="AB2:AB9" si="2">SUM(H2:X2)</f>
        <v>24</v>
      </c>
    </row>
    <row r="3" spans="1:28">
      <c r="A3" s="1" t="str">
        <f>Schedule!A4</f>
        <v>BUF</v>
      </c>
      <c r="B3" s="1">
        <f>Schedule!B4</f>
        <v>0</v>
      </c>
      <c r="C3" s="1">
        <f>Schedule!C4</f>
        <v>0</v>
      </c>
      <c r="D3" s="1">
        <f>Schedule!D4</f>
        <v>0</v>
      </c>
      <c r="E3" s="1">
        <f>Schedule!E4</f>
        <v>0</v>
      </c>
      <c r="F3" s="1">
        <f>Schedule!F4</f>
        <v>0</v>
      </c>
      <c r="G3" s="1">
        <f>SUM(B3:F3)</f>
        <v>0</v>
      </c>
      <c r="H3" s="1">
        <f>Schedule!G4</f>
        <v>12</v>
      </c>
      <c r="I3" s="1">
        <f>Schedule!H4</f>
        <v>9</v>
      </c>
      <c r="J3" s="1" t="str">
        <f>Schedule!I4</f>
        <v>DEN</v>
      </c>
      <c r="K3" s="1" t="str">
        <f>Schedule!J4</f>
        <v>@ATL</v>
      </c>
      <c r="L3" s="1" t="str">
        <f>Schedule!K4</f>
        <v>@CIN</v>
      </c>
      <c r="M3" s="1" t="str">
        <f>Schedule!L4</f>
        <v>BYE</v>
      </c>
      <c r="N3" s="1" t="str">
        <f>Schedule!M4</f>
        <v>TB</v>
      </c>
      <c r="O3" s="1" t="str">
        <f>Schedule!N4</f>
        <v>OAK</v>
      </c>
      <c r="P3" s="1" t="str">
        <f>Schedule!O4</f>
        <v>@NYJ</v>
      </c>
      <c r="Q3" s="1" t="str">
        <f>Schedule!P4</f>
        <v>NO</v>
      </c>
      <c r="R3" s="1" t="str">
        <f>Schedule!Q4</f>
        <v>@LAC</v>
      </c>
      <c r="S3" s="1" t="str">
        <f>Schedule!R4</f>
        <v>@KC</v>
      </c>
      <c r="T3" s="1" t="str">
        <f>Schedule!S4</f>
        <v>NE</v>
      </c>
      <c r="U3" s="1" t="str">
        <f>Schedule!T4</f>
        <v>IND</v>
      </c>
      <c r="V3" s="1" t="str">
        <f>Schedule!U4</f>
        <v>MIA</v>
      </c>
      <c r="W3" s="1" t="str">
        <f>Schedule!V4</f>
        <v>@NE</v>
      </c>
      <c r="X3" s="1" t="str">
        <f>Schedule!W4</f>
        <v>@MIA</v>
      </c>
      <c r="Y3" s="1">
        <f>COUNT(H3:X3)</f>
        <v>2</v>
      </c>
      <c r="Z3" s="1">
        <f t="shared" si="0"/>
        <v>0</v>
      </c>
      <c r="AA3" s="1">
        <f t="shared" si="1"/>
        <v>2.1213203435596424</v>
      </c>
      <c r="AB3" s="1">
        <f t="shared" si="2"/>
        <v>21</v>
      </c>
    </row>
    <row r="4" spans="1:28">
      <c r="A4" s="1" t="str">
        <f>'C-inputs'!A41</f>
        <v>BUF</v>
      </c>
      <c r="B4" s="1">
        <f>'C-inputs'!B41</f>
        <v>0</v>
      </c>
      <c r="C4" s="1">
        <f>'C-inputs'!C41</f>
        <v>0</v>
      </c>
      <c r="D4" s="1">
        <f>'C-inputs'!D41</f>
        <v>0</v>
      </c>
      <c r="E4" s="1">
        <f>'C-inputs'!E41</f>
        <v>0</v>
      </c>
      <c r="F4" s="1">
        <f>'C-inputs'!F41</f>
        <v>0</v>
      </c>
      <c r="G4" s="1">
        <f>SUM(B4:F4)</f>
        <v>0</v>
      </c>
      <c r="H4" s="1" t="str">
        <f>'C-inputs'!G41</f>
        <v>NYJ</v>
      </c>
      <c r="I4" s="1" t="str">
        <f>'C-inputs'!H41</f>
        <v>@CAR</v>
      </c>
      <c r="J4" s="1">
        <f>'C-inputs'!I41</f>
        <v>15</v>
      </c>
      <c r="K4" s="1" t="str">
        <f>'C-inputs'!J41</f>
        <v>@ATL</v>
      </c>
      <c r="L4" s="1" t="str">
        <f>'C-inputs'!K41</f>
        <v>@CIN</v>
      </c>
      <c r="M4" s="1" t="str">
        <f>'C-inputs'!L41</f>
        <v>BYE</v>
      </c>
      <c r="N4" s="1" t="str">
        <f>'C-inputs'!M41</f>
        <v>TB</v>
      </c>
      <c r="O4" s="1" t="str">
        <f>'C-inputs'!N41</f>
        <v>OAK</v>
      </c>
      <c r="P4" s="1" t="str">
        <f>'C-inputs'!O41</f>
        <v>@NYJ</v>
      </c>
      <c r="Q4" s="1" t="str">
        <f>'C-inputs'!P41</f>
        <v>NO</v>
      </c>
      <c r="R4" s="1" t="str">
        <f>'C-inputs'!Q41</f>
        <v>@LAC</v>
      </c>
      <c r="S4" s="1" t="str">
        <f>'C-inputs'!R41</f>
        <v>@KC</v>
      </c>
      <c r="T4" s="1" t="str">
        <f>'C-inputs'!S41</f>
        <v>NE</v>
      </c>
      <c r="U4" s="1" t="str">
        <f>'C-inputs'!T41</f>
        <v>IND</v>
      </c>
      <c r="V4" s="1" t="str">
        <f>'C-inputs'!U41</f>
        <v>MIA</v>
      </c>
      <c r="W4" s="1" t="str">
        <f>'C-inputs'!V41</f>
        <v>@NE</v>
      </c>
      <c r="X4" s="1" t="str">
        <f>'C-inputs'!W41</f>
        <v>@MIA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15</v>
      </c>
    </row>
    <row r="5" spans="1:28">
      <c r="A5" s="1" t="s">
        <v>206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'C-inputs'!A5</f>
        <v>BUF</v>
      </c>
      <c r="B6" s="1">
        <f>'C-inputs'!B5</f>
        <v>0</v>
      </c>
      <c r="C6" s="1">
        <f>'C-inputs'!C5</f>
        <v>0</v>
      </c>
      <c r="D6" s="1">
        <f>'C-inputs'!D5</f>
        <v>0</v>
      </c>
      <c r="E6" s="1">
        <f>'C-inputs'!E5</f>
        <v>0</v>
      </c>
      <c r="F6" s="1">
        <f>'C-inputs'!F5</f>
        <v>0</v>
      </c>
      <c r="G6" s="1">
        <f>SUM(B6:F6)</f>
        <v>0</v>
      </c>
      <c r="H6" s="1">
        <f>'C-inputs'!G5</f>
        <v>-9.5</v>
      </c>
      <c r="I6" s="1">
        <f>'C-inputs'!H5</f>
        <v>6.5</v>
      </c>
      <c r="J6" s="1" t="str">
        <f>'C-inputs'!I5</f>
        <v>DEN</v>
      </c>
      <c r="K6" s="1" t="str">
        <f>'C-inputs'!J5</f>
        <v>@ATL</v>
      </c>
      <c r="L6" s="1" t="str">
        <f>'C-inputs'!K5</f>
        <v>@CIN</v>
      </c>
      <c r="M6" s="1" t="str">
        <f>'C-inputs'!L5</f>
        <v>BYE</v>
      </c>
      <c r="N6" s="1" t="str">
        <f>'C-inputs'!M5</f>
        <v>TB</v>
      </c>
      <c r="O6" s="1" t="str">
        <f>'C-inputs'!N5</f>
        <v>OAK</v>
      </c>
      <c r="P6" s="1" t="str">
        <f>'C-inputs'!O5</f>
        <v>@NYJ</v>
      </c>
      <c r="Q6" s="1" t="str">
        <f>'C-inputs'!P5</f>
        <v>NO</v>
      </c>
      <c r="R6" s="1" t="str">
        <f>'C-inputs'!Q5</f>
        <v>@LAC</v>
      </c>
      <c r="S6" s="1" t="str">
        <f>'C-inputs'!R5</f>
        <v>@KC</v>
      </c>
      <c r="T6" s="1" t="str">
        <f>'C-inputs'!S5</f>
        <v>NE</v>
      </c>
      <c r="U6" s="1" t="str">
        <f>'C-inputs'!T5</f>
        <v>IND</v>
      </c>
      <c r="V6" s="1" t="str">
        <f>'C-inputs'!U5</f>
        <v>MIA</v>
      </c>
      <c r="W6" s="1" t="str">
        <f>'C-inputs'!V5</f>
        <v>@NE</v>
      </c>
      <c r="X6" s="1" t="str">
        <f>'C-inputs'!W5</f>
        <v>@MIA</v>
      </c>
      <c r="Y6" s="1">
        <f>COUNT(H6:X6)</f>
        <v>2</v>
      </c>
      <c r="Z6" s="1">
        <f t="shared" si="0"/>
        <v>0</v>
      </c>
      <c r="AA6" s="1">
        <f t="shared" si="1"/>
        <v>11.313708498984761</v>
      </c>
      <c r="AB6" s="1">
        <f t="shared" si="2"/>
        <v>-3</v>
      </c>
    </row>
    <row r="7" spans="1:28">
      <c r="A7" s="1" t="s">
        <v>94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v>13.5</v>
      </c>
      <c r="F7" s="1">
        <f t="shared" si="4"/>
        <v>0</v>
      </c>
      <c r="G7" s="1">
        <f t="shared" si="4"/>
        <v>0</v>
      </c>
      <c r="H7" s="1">
        <f t="shared" si="4"/>
        <v>9</v>
      </c>
      <c r="I7" s="1">
        <f t="shared" si="4"/>
        <v>-6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6.75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151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>
        <f t="shared" si="5"/>
        <v>-0.5</v>
      </c>
      <c r="I8" s="1">
        <f t="shared" si="5"/>
        <v>0.5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152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153</v>
      </c>
      <c r="B12" s="1">
        <f>(AB2/Y2)</f>
        <v>12</v>
      </c>
      <c r="C12" s="1">
        <f>(AB2/Y2)</f>
        <v>12</v>
      </c>
    </row>
    <row r="13" spans="1:28">
      <c r="A13" s="1" t="s">
        <v>154</v>
      </c>
      <c r="C13" s="1">
        <f>AB3/Y3</f>
        <v>10.5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5" sqref="A5"/>
    </sheetView>
  </sheetViews>
  <sheetFormatPr defaultRowHeight="14.25"/>
  <cols>
    <col min="1" max="1" width="17.5" style="1" customWidth="1"/>
    <col min="2" max="25" width="8" style="1" customWidth="1"/>
    <col min="26" max="26" width="21.125" style="1" customWidth="1"/>
    <col min="27" max="27" width="21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138</v>
      </c>
      <c r="AA1" s="1" t="s">
        <v>92</v>
      </c>
      <c r="AB1" s="1" t="s">
        <v>106</v>
      </c>
    </row>
    <row r="2" spans="1:28">
      <c r="A2" s="1" t="str">
        <f>Schedule!A43</f>
        <v>CAR</v>
      </c>
      <c r="B2" s="1">
        <f>Schedule!B2</f>
        <v>0</v>
      </c>
      <c r="C2" s="1">
        <f>Schedule!C2</f>
        <v>0</v>
      </c>
      <c r="D2" s="1">
        <f>Schedule!D2</f>
        <v>0</v>
      </c>
      <c r="E2" s="1">
        <f>Schedule!E2</f>
        <v>0</v>
      </c>
      <c r="F2" s="1">
        <f>Schedule!F2</f>
        <v>0</v>
      </c>
      <c r="G2" s="1">
        <f>SUM(B2:F2)</f>
        <v>0</v>
      </c>
      <c r="H2" s="1">
        <f>Schedule!G43</f>
        <v>23</v>
      </c>
      <c r="I2" s="1">
        <f>Schedule!H43</f>
        <v>9</v>
      </c>
      <c r="J2" s="1" t="str">
        <f>Schedule!I43</f>
        <v>NO</v>
      </c>
      <c r="K2" s="1" t="str">
        <f>Schedule!J43</f>
        <v>@NE</v>
      </c>
      <c r="L2" s="1" t="str">
        <f>Schedule!K43</f>
        <v>@DET</v>
      </c>
      <c r="M2" s="1" t="str">
        <f>Schedule!L43</f>
        <v>PHI</v>
      </c>
      <c r="N2" s="1" t="str">
        <f>Schedule!M43</f>
        <v>@CHI</v>
      </c>
      <c r="O2" s="1" t="str">
        <f>Schedule!N43</f>
        <v>@TB</v>
      </c>
      <c r="P2" s="1" t="str">
        <f>Schedule!O43</f>
        <v>ATL</v>
      </c>
      <c r="Q2" s="1" t="str">
        <f>Schedule!P43</f>
        <v>MIA</v>
      </c>
      <c r="R2" s="1" t="str">
        <f>Schedule!Q43</f>
        <v>BYE</v>
      </c>
      <c r="S2" s="1" t="str">
        <f>Schedule!R43</f>
        <v>@NYJ</v>
      </c>
      <c r="T2" s="1" t="str">
        <f>Schedule!S43</f>
        <v>@NO</v>
      </c>
      <c r="U2" s="1" t="str">
        <f>Schedule!T43</f>
        <v>MIN</v>
      </c>
      <c r="V2" s="1" t="str">
        <f>Schedule!U43</f>
        <v>GB</v>
      </c>
      <c r="W2" s="1" t="str">
        <f>Schedule!V43</f>
        <v>TB</v>
      </c>
      <c r="X2" s="1" t="str">
        <f>Schedule!W43</f>
        <v>@ATL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9.8994949366116654</v>
      </c>
      <c r="AB2" s="1">
        <f t="shared" ref="AB2:AB9" si="2">SUM(H2:X2)</f>
        <v>32</v>
      </c>
    </row>
    <row r="3" spans="1:28">
      <c r="A3" s="1" t="str">
        <f>Schedule!A5</f>
        <v>CAR</v>
      </c>
      <c r="B3" s="1">
        <f>Schedule!B5</f>
        <v>0</v>
      </c>
      <c r="C3" s="1">
        <f>Schedule!C5</f>
        <v>0</v>
      </c>
      <c r="D3" s="1">
        <f>Schedule!D5</f>
        <v>0</v>
      </c>
      <c r="E3" s="1">
        <f>Schedule!E5</f>
        <v>0</v>
      </c>
      <c r="F3" s="1">
        <f>Schedule!F5</f>
        <v>0</v>
      </c>
      <c r="G3" s="1">
        <f>SUM(B3:F3)</f>
        <v>0</v>
      </c>
      <c r="H3" s="1">
        <f>Schedule!G5</f>
        <v>3</v>
      </c>
      <c r="I3" s="1">
        <f>Schedule!H5</f>
        <v>3</v>
      </c>
      <c r="J3" s="1" t="str">
        <f>Schedule!I5</f>
        <v>NO</v>
      </c>
      <c r="K3" s="1" t="str">
        <f>Schedule!J5</f>
        <v>@NE</v>
      </c>
      <c r="L3" s="1" t="str">
        <f>Schedule!K5</f>
        <v>@DET</v>
      </c>
      <c r="M3" s="1" t="str">
        <f>Schedule!L5</f>
        <v>PHI</v>
      </c>
      <c r="N3" s="1" t="str">
        <f>Schedule!M5</f>
        <v>@CHI</v>
      </c>
      <c r="O3" s="1" t="str">
        <f>Schedule!N5</f>
        <v>@TB</v>
      </c>
      <c r="P3" s="1" t="str">
        <f>Schedule!O5</f>
        <v>ATL</v>
      </c>
      <c r="Q3" s="1" t="str">
        <f>Schedule!P5</f>
        <v>MIA</v>
      </c>
      <c r="R3" s="1" t="str">
        <f>Schedule!Q5</f>
        <v>BYE</v>
      </c>
      <c r="S3" s="1" t="str">
        <f>Schedule!R5</f>
        <v>@NYJ</v>
      </c>
      <c r="T3" s="1" t="str">
        <f>Schedule!S5</f>
        <v>@NO</v>
      </c>
      <c r="U3" s="1" t="str">
        <f>Schedule!T5</f>
        <v>MIN</v>
      </c>
      <c r="V3" s="1" t="str">
        <f>Schedule!U5</f>
        <v>GB</v>
      </c>
      <c r="W3" s="1" t="str">
        <f>Schedule!V5</f>
        <v>TB</v>
      </c>
      <c r="X3" s="1" t="str">
        <f>Schedule!W5</f>
        <v>@ATL</v>
      </c>
      <c r="Y3" s="1">
        <f>COUNT(H3:X3)</f>
        <v>2</v>
      </c>
      <c r="Z3" s="1">
        <f t="shared" si="0"/>
        <v>0</v>
      </c>
      <c r="AA3" s="1">
        <f t="shared" si="1"/>
        <v>0</v>
      </c>
      <c r="AB3" s="1">
        <f t="shared" si="2"/>
        <v>6</v>
      </c>
    </row>
    <row r="4" spans="1:28">
      <c r="A4" s="1" t="str">
        <f>'C-inputs'!A42</f>
        <v>CAR</v>
      </c>
      <c r="B4" s="1">
        <f>'C-inputs'!B42</f>
        <v>0</v>
      </c>
      <c r="C4" s="1">
        <f>'C-inputs'!C42</f>
        <v>0</v>
      </c>
      <c r="D4" s="1">
        <f>'C-inputs'!D42</f>
        <v>0</v>
      </c>
      <c r="E4" s="1">
        <f>'C-inputs'!E42</f>
        <v>0</v>
      </c>
      <c r="F4" s="1">
        <f>'C-inputs'!F42</f>
        <v>0</v>
      </c>
      <c r="G4" s="1">
        <f>SUM(B4:F4)</f>
        <v>0</v>
      </c>
      <c r="H4" s="1" t="str">
        <f>'C-inputs'!G42</f>
        <v>@SF</v>
      </c>
      <c r="I4" s="1" t="str">
        <f>'C-inputs'!H42</f>
        <v>BUF</v>
      </c>
      <c r="J4" s="1">
        <f>'C-inputs'!I42</f>
        <v>24.5</v>
      </c>
      <c r="K4" s="1" t="str">
        <f>'C-inputs'!J42</f>
        <v>@NE</v>
      </c>
      <c r="L4" s="1" t="str">
        <f>'C-inputs'!K42</f>
        <v>@DET</v>
      </c>
      <c r="M4" s="1" t="str">
        <f>'C-inputs'!L42</f>
        <v>PHI</v>
      </c>
      <c r="N4" s="1" t="str">
        <f>'C-inputs'!M42</f>
        <v>@CHI</v>
      </c>
      <c r="O4" s="1" t="str">
        <f>'C-inputs'!N42</f>
        <v>@TB</v>
      </c>
      <c r="P4" s="1" t="str">
        <f>'C-inputs'!O42</f>
        <v>ATL</v>
      </c>
      <c r="Q4" s="1" t="str">
        <f>'C-inputs'!P42</f>
        <v>MIA</v>
      </c>
      <c r="R4" s="1" t="str">
        <f>'C-inputs'!Q42</f>
        <v>BYE</v>
      </c>
      <c r="S4" s="1" t="str">
        <f>'C-inputs'!R42</f>
        <v>@NYJ</v>
      </c>
      <c r="T4" s="1" t="str">
        <f>'C-inputs'!S42</f>
        <v>@NO</v>
      </c>
      <c r="U4" s="1" t="str">
        <f>'C-inputs'!T42</f>
        <v>MIN</v>
      </c>
      <c r="V4" s="1" t="str">
        <f>'C-inputs'!U42</f>
        <v>GB</v>
      </c>
      <c r="W4" s="1" t="str">
        <f>'C-inputs'!V42</f>
        <v>TB</v>
      </c>
      <c r="X4" s="1" t="str">
        <f>'C-inputs'!W42</f>
        <v>@ATL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24.5</v>
      </c>
    </row>
    <row r="5" spans="1:28">
      <c r="A5" s="1" t="s">
        <v>207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'C-inputs'!A6</f>
        <v>CAR</v>
      </c>
      <c r="B6" s="1">
        <f>'C-inputs'!B6</f>
        <v>0</v>
      </c>
      <c r="C6" s="1">
        <f>'C-inputs'!C6</f>
        <v>0</v>
      </c>
      <c r="D6" s="1">
        <f>'C-inputs'!D6</f>
        <v>0</v>
      </c>
      <c r="E6" s="1">
        <f>'C-inputs'!E6</f>
        <v>0</v>
      </c>
      <c r="F6" s="1">
        <f>'C-inputs'!F6</f>
        <v>0</v>
      </c>
      <c r="G6" s="1">
        <f>SUM(B6:F6)</f>
        <v>0</v>
      </c>
      <c r="H6" s="1">
        <f>'C-inputs'!G6</f>
        <v>-5.5</v>
      </c>
      <c r="I6" s="1">
        <f>'C-inputs'!H6</f>
        <v>-6.5</v>
      </c>
      <c r="J6" s="1" t="str">
        <f>'C-inputs'!I6</f>
        <v>NO</v>
      </c>
      <c r="K6" s="1" t="str">
        <f>'C-inputs'!J6</f>
        <v>@NE</v>
      </c>
      <c r="L6" s="1" t="str">
        <f>'C-inputs'!K6</f>
        <v>@DET</v>
      </c>
      <c r="M6" s="1" t="str">
        <f>'C-inputs'!L6</f>
        <v>PHI</v>
      </c>
      <c r="N6" s="1" t="str">
        <f>'C-inputs'!M6</f>
        <v>@CHI</v>
      </c>
      <c r="O6" s="1" t="str">
        <f>'C-inputs'!N6</f>
        <v>@TB</v>
      </c>
      <c r="P6" s="1" t="str">
        <f>'C-inputs'!O6</f>
        <v>ATL</v>
      </c>
      <c r="Q6" s="1" t="str">
        <f>'C-inputs'!P6</f>
        <v>MIA</v>
      </c>
      <c r="R6" s="1" t="str">
        <f>'C-inputs'!Q6</f>
        <v>BYE</v>
      </c>
      <c r="S6" s="1" t="str">
        <f>'C-inputs'!R6</f>
        <v>@NYJ</v>
      </c>
      <c r="T6" s="1" t="str">
        <f>'C-inputs'!S6</f>
        <v>@NO</v>
      </c>
      <c r="U6" s="1" t="str">
        <f>'C-inputs'!T6</f>
        <v>MIN</v>
      </c>
      <c r="V6" s="1" t="str">
        <f>'C-inputs'!U6</f>
        <v>GB</v>
      </c>
      <c r="W6" s="1" t="str">
        <f>'C-inputs'!V6</f>
        <v>TB</v>
      </c>
      <c r="X6" s="1" t="str">
        <f>'C-inputs'!W6</f>
        <v>@ATL</v>
      </c>
      <c r="Y6" s="1">
        <f>COUNT(H6:X6)</f>
        <v>2</v>
      </c>
      <c r="Z6" s="1">
        <f t="shared" si="0"/>
        <v>0</v>
      </c>
      <c r="AA6" s="1">
        <f t="shared" si="1"/>
        <v>0.70710678118654757</v>
      </c>
      <c r="AB6" s="1">
        <f t="shared" si="2"/>
        <v>-12</v>
      </c>
    </row>
    <row r="7" spans="1:28">
      <c r="A7" s="1" t="s">
        <v>132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20</v>
      </c>
      <c r="I7" s="1">
        <f t="shared" si="4"/>
        <v>6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14.5</v>
      </c>
      <c r="I8" s="1">
        <f t="shared" si="5"/>
        <v>-0.5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139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16</v>
      </c>
    </row>
    <row r="13" spans="1:28">
      <c r="A13" s="1" t="s">
        <v>104</v>
      </c>
      <c r="B13" s="1">
        <f>(AB3/Y3)</f>
        <v>3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6.375" style="1" customWidth="1"/>
    <col min="2" max="2" width="10" style="1" customWidth="1"/>
    <col min="3" max="25" width="8" style="1" customWidth="1"/>
    <col min="26" max="26" width="21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113</v>
      </c>
      <c r="AB1" s="1" t="s">
        <v>106</v>
      </c>
    </row>
    <row r="2" spans="1:28">
      <c r="A2" s="1" t="str">
        <f>Schedule!A44</f>
        <v>CHI</v>
      </c>
      <c r="B2" s="1">
        <f>Schedule!B44</f>
        <v>0</v>
      </c>
      <c r="C2" s="1">
        <f>Schedule!C44</f>
        <v>0</v>
      </c>
      <c r="D2" s="1">
        <f>Schedule!D44</f>
        <v>0</v>
      </c>
      <c r="E2" s="1">
        <f>Schedule!E44</f>
        <v>0</v>
      </c>
      <c r="F2" s="1">
        <f>Schedule!F44</f>
        <v>0</v>
      </c>
      <c r="G2" s="1">
        <f>SUM(B2:F2)</f>
        <v>0</v>
      </c>
      <c r="H2" s="1">
        <f>Schedule!G44</f>
        <v>17</v>
      </c>
      <c r="I2" s="1">
        <f>Schedule!H44</f>
        <v>7</v>
      </c>
      <c r="J2" s="1" t="str">
        <f>Schedule!I44</f>
        <v>PIT</v>
      </c>
      <c r="K2" s="1" t="str">
        <f>Schedule!J44</f>
        <v>@GB</v>
      </c>
      <c r="L2" s="1" t="str">
        <f>Schedule!K44</f>
        <v>MIN</v>
      </c>
      <c r="M2" s="1" t="str">
        <f>Schedule!L44</f>
        <v>@BAL</v>
      </c>
      <c r="N2" s="1" t="str">
        <f>Schedule!M44</f>
        <v>CAR</v>
      </c>
      <c r="O2" s="1" t="str">
        <f>Schedule!N44</f>
        <v>@NO</v>
      </c>
      <c r="P2" s="1" t="str">
        <f>Schedule!O44</f>
        <v>BYE</v>
      </c>
      <c r="Q2" s="1" t="str">
        <f>Schedule!P44</f>
        <v>GB</v>
      </c>
      <c r="R2" s="1" t="str">
        <f>Schedule!Q44</f>
        <v>DET</v>
      </c>
      <c r="S2" s="1" t="str">
        <f>Schedule!R44</f>
        <v>@PHI</v>
      </c>
      <c r="T2" s="1" t="str">
        <f>Schedule!S44</f>
        <v>SF</v>
      </c>
      <c r="U2" s="1" t="str">
        <f>Schedule!T44</f>
        <v>@CIN</v>
      </c>
      <c r="V2" s="1" t="str">
        <f>Schedule!U44</f>
        <v>@DET</v>
      </c>
      <c r="W2" s="1" t="str">
        <f>Schedule!V44</f>
        <v>CLE</v>
      </c>
      <c r="X2" s="1" t="str">
        <f>Schedule!W44</f>
        <v>@MIN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7.0710678118654755</v>
      </c>
      <c r="AB2" s="1">
        <f t="shared" ref="AB2:AB9" si="2">SUM(H2:X2)</f>
        <v>24</v>
      </c>
    </row>
    <row r="3" spans="1:28">
      <c r="A3" s="1" t="str">
        <f>Schedule!A6</f>
        <v>CHI</v>
      </c>
      <c r="B3" s="1">
        <f>Schedule!B6</f>
        <v>0</v>
      </c>
      <c r="C3" s="1">
        <f>Schedule!C6</f>
        <v>0</v>
      </c>
      <c r="D3" s="1">
        <f>Schedule!D6</f>
        <v>0</v>
      </c>
      <c r="E3" s="1">
        <f>Schedule!E6</f>
        <v>0</v>
      </c>
      <c r="F3" s="1">
        <f>Schedule!F6</f>
        <v>0</v>
      </c>
      <c r="G3" s="1">
        <f>SUM(B3:F3)</f>
        <v>0</v>
      </c>
      <c r="H3" s="1">
        <f>Schedule!G6</f>
        <v>23</v>
      </c>
      <c r="I3" s="1">
        <f>Schedule!H6</f>
        <v>29</v>
      </c>
      <c r="J3" s="1" t="str">
        <f>Schedule!I6</f>
        <v>PIT</v>
      </c>
      <c r="K3" s="1" t="str">
        <f>Schedule!J6</f>
        <v>@GB</v>
      </c>
      <c r="L3" s="1" t="str">
        <f>Schedule!K6</f>
        <v>MIN</v>
      </c>
      <c r="M3" s="1" t="str">
        <f>Schedule!L6</f>
        <v>@BAL</v>
      </c>
      <c r="N3" s="1" t="str">
        <f>Schedule!M6</f>
        <v>CAR</v>
      </c>
      <c r="O3" s="1" t="str">
        <f>Schedule!N6</f>
        <v>@NO</v>
      </c>
      <c r="P3" s="1" t="str">
        <f>Schedule!O6</f>
        <v>BYE</v>
      </c>
      <c r="Q3" s="1" t="str">
        <f>Schedule!P6</f>
        <v>GB</v>
      </c>
      <c r="R3" s="1" t="str">
        <f>Schedule!Q6</f>
        <v>DET</v>
      </c>
      <c r="S3" s="1" t="str">
        <f>Schedule!R6</f>
        <v>@PHI</v>
      </c>
      <c r="T3" s="1" t="str">
        <f>Schedule!S6</f>
        <v>SF</v>
      </c>
      <c r="U3" s="1" t="str">
        <f>Schedule!T6</f>
        <v>@CIN</v>
      </c>
      <c r="V3" s="1" t="str">
        <f>Schedule!U6</f>
        <v>@DET</v>
      </c>
      <c r="W3" s="1" t="str">
        <f>Schedule!V6</f>
        <v>CLE</v>
      </c>
      <c r="X3" s="1" t="str">
        <f>Schedule!W6</f>
        <v>@MIN</v>
      </c>
      <c r="Y3" s="1">
        <f>COUNT(H3:X3)</f>
        <v>2</v>
      </c>
      <c r="Z3" s="1">
        <f t="shared" si="0"/>
        <v>0</v>
      </c>
      <c r="AA3" s="1">
        <f t="shared" si="1"/>
        <v>4.2426406871192848</v>
      </c>
      <c r="AB3" s="1">
        <f t="shared" si="2"/>
        <v>52</v>
      </c>
    </row>
    <row r="4" spans="1:28">
      <c r="A4" s="1" t="str">
        <f>'C-inputs'!A43</f>
        <v>CHI</v>
      </c>
      <c r="B4" s="1">
        <f>'C-inputs'!B43</f>
        <v>0</v>
      </c>
      <c r="C4" s="1">
        <f>'C-inputs'!C43</f>
        <v>0</v>
      </c>
      <c r="D4" s="1">
        <f>'C-inputs'!D43</f>
        <v>0</v>
      </c>
      <c r="E4" s="1">
        <f>'C-inputs'!E43</f>
        <v>0</v>
      </c>
      <c r="F4" s="1">
        <f>'C-inputs'!F43</f>
        <v>0</v>
      </c>
      <c r="G4" s="1">
        <f>SUM(B4:F4)</f>
        <v>0</v>
      </c>
      <c r="H4" s="1" t="str">
        <f>'C-inputs'!G43</f>
        <v>ATL</v>
      </c>
      <c r="I4" s="1" t="str">
        <f>'C-inputs'!H43</f>
        <v>@TB</v>
      </c>
      <c r="J4" s="1">
        <f>'C-inputs'!I43</f>
        <v>12.8</v>
      </c>
      <c r="K4" s="1" t="str">
        <f>'C-inputs'!J43</f>
        <v>@GB</v>
      </c>
      <c r="L4" s="1" t="str">
        <f>'C-inputs'!K43</f>
        <v>MIN</v>
      </c>
      <c r="M4" s="1" t="str">
        <f>'C-inputs'!L43</f>
        <v>@BAL</v>
      </c>
      <c r="N4" s="1" t="str">
        <f>'C-inputs'!M43</f>
        <v>CAR</v>
      </c>
      <c r="O4" s="1" t="str">
        <f>'C-inputs'!N43</f>
        <v>@NO</v>
      </c>
      <c r="P4" s="1" t="str">
        <f>'C-inputs'!O43</f>
        <v>BYE</v>
      </c>
      <c r="Q4" s="1" t="str">
        <f>'C-inputs'!P43</f>
        <v>GB</v>
      </c>
      <c r="R4" s="1" t="str">
        <f>'C-inputs'!Q43</f>
        <v>DET</v>
      </c>
      <c r="S4" s="1" t="str">
        <f>'C-inputs'!R43</f>
        <v>@PHI</v>
      </c>
      <c r="T4" s="1" t="str">
        <f>'C-inputs'!S43</f>
        <v>SF</v>
      </c>
      <c r="U4" s="1" t="str">
        <f>'C-inputs'!T43</f>
        <v>@CIN</v>
      </c>
      <c r="V4" s="1" t="str">
        <f>'C-inputs'!U43</f>
        <v>@DET</v>
      </c>
      <c r="W4" s="1" t="str">
        <f>'C-inputs'!V43</f>
        <v>CLE</v>
      </c>
      <c r="X4" s="1" t="str">
        <f>'C-inputs'!W43</f>
        <v>@MIN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12.8</v>
      </c>
    </row>
    <row r="5" spans="1:28">
      <c r="A5" s="1" t="s">
        <v>208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'C-inputs'!A7</f>
        <v>CHI</v>
      </c>
      <c r="B6" s="1">
        <f>'C-inputs'!B7</f>
        <v>0</v>
      </c>
      <c r="C6" s="1">
        <f>'C-inputs'!C7</f>
        <v>0</v>
      </c>
      <c r="D6" s="1">
        <f>'C-inputs'!D7</f>
        <v>0</v>
      </c>
      <c r="E6" s="1">
        <f>'C-inputs'!E7</f>
        <v>0</v>
      </c>
      <c r="F6" s="1">
        <f>'C-inputs'!F7</f>
        <v>0</v>
      </c>
      <c r="G6" s="1">
        <f>SUM(B6:F6)</f>
        <v>0</v>
      </c>
      <c r="H6" s="1">
        <f>'C-inputs'!G7</f>
        <v>7</v>
      </c>
      <c r="I6" s="1">
        <f>'C-inputs'!H7</f>
        <v>7</v>
      </c>
      <c r="J6" s="1" t="str">
        <f>'C-inputs'!I7</f>
        <v>PIT</v>
      </c>
      <c r="K6" s="1" t="str">
        <f>'C-inputs'!J7</f>
        <v>@GB</v>
      </c>
      <c r="L6" s="1" t="str">
        <f>'C-inputs'!K7</f>
        <v>MIN</v>
      </c>
      <c r="M6" s="1" t="str">
        <f>'C-inputs'!L7</f>
        <v>@BAL</v>
      </c>
      <c r="N6" s="1" t="str">
        <f>'C-inputs'!M7</f>
        <v>CAR</v>
      </c>
      <c r="O6" s="1" t="str">
        <f>'C-inputs'!N7</f>
        <v>@NO</v>
      </c>
      <c r="P6" s="1" t="str">
        <f>'C-inputs'!O7</f>
        <v>BYE</v>
      </c>
      <c r="Q6" s="1" t="str">
        <f>'C-inputs'!P7</f>
        <v>GB</v>
      </c>
      <c r="R6" s="1" t="str">
        <f>'C-inputs'!Q7</f>
        <v>DET</v>
      </c>
      <c r="S6" s="1" t="str">
        <f>'C-inputs'!R7</f>
        <v>@PHI</v>
      </c>
      <c r="T6" s="1" t="str">
        <f>'C-inputs'!S7</f>
        <v>SF</v>
      </c>
      <c r="U6" s="1" t="str">
        <f>'C-inputs'!T7</f>
        <v>@CIN</v>
      </c>
      <c r="V6" s="1" t="str">
        <f>'C-inputs'!U7</f>
        <v>@DET</v>
      </c>
      <c r="W6" s="1" t="str">
        <f>'C-inputs'!V7</f>
        <v>CLE</v>
      </c>
      <c r="X6" s="1" t="str">
        <f>'C-inputs'!W7</f>
        <v>@MIN</v>
      </c>
      <c r="Y6" s="1">
        <f>COUNT(H6:X6)</f>
        <v>2</v>
      </c>
      <c r="Z6" s="1">
        <f t="shared" si="0"/>
        <v>0</v>
      </c>
      <c r="AA6" s="1">
        <f t="shared" si="1"/>
        <v>0</v>
      </c>
      <c r="AB6" s="1">
        <f t="shared" si="2"/>
        <v>14</v>
      </c>
    </row>
    <row r="7" spans="1:28">
      <c r="A7" s="1" t="s">
        <v>132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-6</v>
      </c>
      <c r="I7" s="1">
        <f t="shared" si="4"/>
        <v>-22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114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1</v>
      </c>
      <c r="I8" s="1">
        <f t="shared" si="5"/>
        <v>-15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126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12</v>
      </c>
    </row>
    <row r="13" spans="1:28">
      <c r="A13" s="1" t="s">
        <v>104</v>
      </c>
      <c r="B13" s="1">
        <f>(AB3/Y3)</f>
        <v>26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6.375" style="1" customWidth="1"/>
    <col min="2" max="25" width="8" style="1" customWidth="1"/>
    <col min="26" max="26" width="19" style="1" customWidth="1"/>
    <col min="27" max="27" width="19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Schedule!A45</f>
        <v>CIN</v>
      </c>
      <c r="B2" s="1">
        <f>Schedule!B45</f>
        <v>0</v>
      </c>
      <c r="C2" s="1">
        <f>Schedule!C45</f>
        <v>0</v>
      </c>
      <c r="D2" s="1">
        <f>Schedule!D45</f>
        <v>0</v>
      </c>
      <c r="E2" s="1">
        <f>Schedule!E45</f>
        <v>0</v>
      </c>
      <c r="F2" s="1">
        <f>Schedule!F45</f>
        <v>0</v>
      </c>
      <c r="G2" s="1">
        <f>SUM(B2:F2)</f>
        <v>0</v>
      </c>
      <c r="H2" s="1">
        <f>Schedule!G45</f>
        <v>0</v>
      </c>
      <c r="I2" s="1">
        <f>Schedule!H45</f>
        <v>9</v>
      </c>
      <c r="J2" s="1" t="str">
        <f>Schedule!I45</f>
        <v>@GB</v>
      </c>
      <c r="K2" s="1" t="str">
        <f>Schedule!J45</f>
        <v>@CLE</v>
      </c>
      <c r="L2" s="1" t="str">
        <f>Schedule!K45</f>
        <v>BUF</v>
      </c>
      <c r="M2" s="1" t="str">
        <f>Schedule!L45</f>
        <v>BYE</v>
      </c>
      <c r="N2" s="1" t="str">
        <f>Schedule!M45</f>
        <v>@PIT</v>
      </c>
      <c r="O2" s="1" t="str">
        <f>Schedule!N45</f>
        <v>IND</v>
      </c>
      <c r="P2" s="1" t="str">
        <f>Schedule!O45</f>
        <v>@JAX</v>
      </c>
      <c r="Q2" s="1" t="str">
        <f>Schedule!P45</f>
        <v>@TEN</v>
      </c>
      <c r="R2" s="1" t="str">
        <f>Schedule!Q45</f>
        <v>@DEN</v>
      </c>
      <c r="S2" s="1" t="str">
        <f>Schedule!R45</f>
        <v>CLE</v>
      </c>
      <c r="T2" s="1" t="str">
        <f>Schedule!S45</f>
        <v>PIT</v>
      </c>
      <c r="U2" s="1" t="str">
        <f>Schedule!T45</f>
        <v>CHI</v>
      </c>
      <c r="V2" s="1" t="str">
        <f>Schedule!U45</f>
        <v>@MIN</v>
      </c>
      <c r="W2" s="1" t="str">
        <f>Schedule!V45</f>
        <v>DET</v>
      </c>
      <c r="X2" s="1" t="str">
        <f>Schedule!W45</f>
        <v>@BAL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6.3639610306789276</v>
      </c>
      <c r="AB2" s="1">
        <f t="shared" ref="AB2:AB9" si="2">SUM(H2:X2)</f>
        <v>9</v>
      </c>
    </row>
    <row r="3" spans="1:28">
      <c r="A3" s="1" t="str">
        <f>Schedule!A7</f>
        <v>CIN</v>
      </c>
      <c r="B3" s="1">
        <f>Schedule!B7</f>
        <v>0</v>
      </c>
      <c r="C3" s="1">
        <f>Schedule!C7</f>
        <v>0</v>
      </c>
      <c r="D3" s="1">
        <f>Schedule!D7</f>
        <v>0</v>
      </c>
      <c r="E3" s="1">
        <f>Schedule!E7</f>
        <v>0</v>
      </c>
      <c r="F3" s="1">
        <f>Schedule!F7</f>
        <v>0</v>
      </c>
      <c r="G3" s="1">
        <f>SUM(B3:F3)</f>
        <v>0</v>
      </c>
      <c r="H3" s="1">
        <f>Schedule!G7</f>
        <v>20</v>
      </c>
      <c r="I3" s="1">
        <f>Schedule!H7</f>
        <v>13</v>
      </c>
      <c r="J3" s="1" t="str">
        <f>Schedule!I7</f>
        <v>@GB</v>
      </c>
      <c r="K3" s="1" t="str">
        <f>Schedule!J7</f>
        <v>@CLE</v>
      </c>
      <c r="L3" s="1" t="str">
        <f>Schedule!K7</f>
        <v>BUF</v>
      </c>
      <c r="M3" s="1" t="str">
        <f>Schedule!L7</f>
        <v>BYE</v>
      </c>
      <c r="N3" s="1" t="str">
        <f>Schedule!M7</f>
        <v>@PIT</v>
      </c>
      <c r="O3" s="1" t="str">
        <f>Schedule!N7</f>
        <v>IND</v>
      </c>
      <c r="P3" s="1" t="str">
        <f>Schedule!O7</f>
        <v>@JAX</v>
      </c>
      <c r="Q3" s="1" t="str">
        <f>Schedule!P7</f>
        <v>@TEN</v>
      </c>
      <c r="R3" s="1" t="str">
        <f>Schedule!Q7</f>
        <v>@DEN</v>
      </c>
      <c r="S3" s="1" t="str">
        <f>Schedule!R7</f>
        <v>CLE</v>
      </c>
      <c r="T3" s="1" t="str">
        <f>Schedule!S7</f>
        <v>PIT</v>
      </c>
      <c r="U3" s="1" t="str">
        <f>Schedule!T7</f>
        <v>CHI</v>
      </c>
      <c r="V3" s="1" t="str">
        <f>Schedule!U7</f>
        <v>@MIN</v>
      </c>
      <c r="W3" s="1" t="str">
        <f>Schedule!V7</f>
        <v>DET</v>
      </c>
      <c r="X3" s="1" t="str">
        <f>Schedule!W7</f>
        <v>@BAL</v>
      </c>
      <c r="Y3" s="1">
        <f>COUNT(H3:X3)</f>
        <v>2</v>
      </c>
      <c r="Z3" s="1">
        <f t="shared" si="0"/>
        <v>0</v>
      </c>
      <c r="AA3" s="1">
        <f t="shared" si="1"/>
        <v>4.9497474683058327</v>
      </c>
      <c r="AB3" s="1">
        <f t="shared" si="2"/>
        <v>33</v>
      </c>
    </row>
    <row r="4" spans="1:28">
      <c r="A4" s="1" t="str">
        <f>'C-inputs'!A44</f>
        <v>CIN</v>
      </c>
      <c r="B4" s="1">
        <f>'C-inputs'!B44</f>
        <v>0</v>
      </c>
      <c r="C4" s="1">
        <f>'C-inputs'!C44</f>
        <v>0</v>
      </c>
      <c r="D4" s="1">
        <f>'C-inputs'!D44</f>
        <v>0</v>
      </c>
      <c r="E4" s="1">
        <f>'C-inputs'!E44</f>
        <v>0</v>
      </c>
      <c r="F4" s="1">
        <f>'C-inputs'!F44</f>
        <v>0</v>
      </c>
      <c r="G4" s="1">
        <f>SUM(B4:F4)</f>
        <v>0</v>
      </c>
      <c r="H4" s="1" t="str">
        <f>'C-inputs'!G44</f>
        <v>BAL</v>
      </c>
      <c r="I4" s="1" t="str">
        <f>'C-inputs'!H44</f>
        <v>HOU</v>
      </c>
      <c r="J4" s="1">
        <f>'C-inputs'!I44</f>
        <v>13</v>
      </c>
      <c r="K4" s="1" t="str">
        <f>'C-inputs'!J44</f>
        <v>@CLE</v>
      </c>
      <c r="L4" s="1" t="str">
        <f>'C-inputs'!K44</f>
        <v>BUF</v>
      </c>
      <c r="M4" s="1" t="str">
        <f>'C-inputs'!L44</f>
        <v>BYE</v>
      </c>
      <c r="N4" s="1" t="str">
        <f>'C-inputs'!M44</f>
        <v>@PIT</v>
      </c>
      <c r="O4" s="1" t="str">
        <f>'C-inputs'!N44</f>
        <v>IND</v>
      </c>
      <c r="P4" s="1" t="str">
        <f>'C-inputs'!O44</f>
        <v>@JAX</v>
      </c>
      <c r="Q4" s="1" t="str">
        <f>'C-inputs'!P44</f>
        <v>@TEN</v>
      </c>
      <c r="R4" s="1" t="str">
        <f>'C-inputs'!Q44</f>
        <v>@DEN</v>
      </c>
      <c r="S4" s="1" t="str">
        <f>'C-inputs'!R44</f>
        <v>CLE</v>
      </c>
      <c r="T4" s="1" t="str">
        <f>'C-inputs'!S44</f>
        <v>PIT</v>
      </c>
      <c r="U4" s="1" t="str">
        <f>'C-inputs'!T44</f>
        <v>CHI</v>
      </c>
      <c r="V4" s="1" t="str">
        <f>'C-inputs'!U44</f>
        <v>@MIN</v>
      </c>
      <c r="W4" s="1" t="str">
        <f>'C-inputs'!V44</f>
        <v>DET</v>
      </c>
      <c r="X4" s="1" t="str">
        <f>'C-inputs'!W44</f>
        <v>@BAL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13</v>
      </c>
    </row>
    <row r="5" spans="1:28">
      <c r="A5" s="1" t="s">
        <v>209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'C-inputs'!A8</f>
        <v>CIN</v>
      </c>
      <c r="B6" s="1">
        <f>'C-inputs'!B8</f>
        <v>0</v>
      </c>
      <c r="C6" s="1">
        <f>'C-inputs'!C8</f>
        <v>0</v>
      </c>
      <c r="D6" s="1">
        <f>'C-inputs'!D8</f>
        <v>0</v>
      </c>
      <c r="E6" s="1">
        <f>'C-inputs'!E8</f>
        <v>0</v>
      </c>
      <c r="F6" s="1">
        <f>'C-inputs'!F8</f>
        <v>0</v>
      </c>
      <c r="G6" s="1">
        <f>SUM(B6:F6)</f>
        <v>0</v>
      </c>
      <c r="H6" s="1">
        <f>'C-inputs'!G8</f>
        <v>-3</v>
      </c>
      <c r="I6" s="1">
        <f>'C-inputs'!H8</f>
        <v>-5</v>
      </c>
      <c r="J6" s="1" t="str">
        <f>'C-inputs'!I8</f>
        <v>@GB</v>
      </c>
      <c r="K6" s="1" t="str">
        <f>'C-inputs'!J8</f>
        <v>@CLE</v>
      </c>
      <c r="L6" s="1" t="str">
        <f>'C-inputs'!K8</f>
        <v>BUF</v>
      </c>
      <c r="M6" s="1" t="str">
        <f>'C-inputs'!L8</f>
        <v>BYE</v>
      </c>
      <c r="N6" s="1" t="str">
        <f>'C-inputs'!M8</f>
        <v>@PIT</v>
      </c>
      <c r="O6" s="1" t="str">
        <f>'C-inputs'!N8</f>
        <v>IND</v>
      </c>
      <c r="P6" s="1" t="str">
        <f>'C-inputs'!O8</f>
        <v>@JAX</v>
      </c>
      <c r="Q6" s="1" t="str">
        <f>'C-inputs'!P8</f>
        <v>@TEN</v>
      </c>
      <c r="R6" s="1" t="str">
        <f>'C-inputs'!Q8</f>
        <v>@DEN</v>
      </c>
      <c r="S6" s="1" t="str">
        <f>'C-inputs'!R8</f>
        <v>CLE</v>
      </c>
      <c r="T6" s="1" t="str">
        <f>'C-inputs'!S8</f>
        <v>PIT</v>
      </c>
      <c r="U6" s="1" t="str">
        <f>'C-inputs'!T8</f>
        <v>CHI</v>
      </c>
      <c r="V6" s="1" t="str">
        <f>'C-inputs'!U8</f>
        <v>@MIN</v>
      </c>
      <c r="W6" s="1" t="str">
        <f>'C-inputs'!V8</f>
        <v>DET</v>
      </c>
      <c r="X6" s="1" t="str">
        <f>'C-inputs'!W8</f>
        <v>@BAL</v>
      </c>
      <c r="Y6" s="1">
        <f>COUNT(H6:X6)</f>
        <v>2</v>
      </c>
      <c r="Z6" s="1">
        <f t="shared" si="0"/>
        <v>0</v>
      </c>
      <c r="AA6" s="1">
        <f t="shared" si="1"/>
        <v>1.4142135623730951</v>
      </c>
      <c r="AB6" s="1">
        <f t="shared" si="2"/>
        <v>-8</v>
      </c>
    </row>
    <row r="7" spans="1:28">
      <c r="A7" s="1" t="s">
        <v>94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>
        <f t="shared" ref="H7:X7" si="4">(H2-H3)</f>
        <v>-20</v>
      </c>
      <c r="I7" s="1">
        <f t="shared" si="4"/>
        <v>-4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>
        <f t="shared" ref="H8:X8" si="5">(H2-H3)+H6</f>
        <v>-23</v>
      </c>
      <c r="I8" s="1">
        <f t="shared" si="5"/>
        <v>-9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126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4.5</v>
      </c>
    </row>
    <row r="13" spans="1:28">
      <c r="A13" s="1" t="s">
        <v>104</v>
      </c>
      <c r="B13" s="1">
        <f>(AB3/Y3)</f>
        <v>16.5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3" sqref="A3"/>
    </sheetView>
  </sheetViews>
  <sheetFormatPr defaultRowHeight="14.25"/>
  <cols>
    <col min="1" max="1" width="16.625" style="1" customWidth="1"/>
    <col min="2" max="25" width="8" style="1" customWidth="1"/>
    <col min="26" max="26" width="18.75" style="1" customWidth="1"/>
    <col min="27" max="27" width="25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105</v>
      </c>
      <c r="AA1" s="1" t="s">
        <v>92</v>
      </c>
      <c r="AB1" s="1" t="s">
        <v>106</v>
      </c>
    </row>
    <row r="2" spans="1:28">
      <c r="A2" s="1" t="str">
        <f>Schedule!A46</f>
        <v>CLE</v>
      </c>
      <c r="B2" s="1">
        <f>Schedule!B46</f>
        <v>0</v>
      </c>
      <c r="C2" s="1">
        <f>Schedule!C46</f>
        <v>0</v>
      </c>
      <c r="D2" s="1">
        <f>Schedule!D46</f>
        <v>0</v>
      </c>
      <c r="E2" s="1">
        <f>Schedule!E46</f>
        <v>0</v>
      </c>
      <c r="F2" s="1">
        <f>Schedule!F46</f>
        <v>0</v>
      </c>
      <c r="G2" s="1">
        <f>SUM(B2:F2)</f>
        <v>0</v>
      </c>
      <c r="H2" s="1">
        <f>Schedule!G46</f>
        <v>18</v>
      </c>
      <c r="I2" s="1">
        <f>Schedule!H46</f>
        <v>10</v>
      </c>
      <c r="J2" s="1" t="str">
        <f>Schedule!I46</f>
        <v>@IND</v>
      </c>
      <c r="K2" s="1" t="str">
        <f>Schedule!J46</f>
        <v>CIN</v>
      </c>
      <c r="L2" s="1" t="str">
        <f>Schedule!K46</f>
        <v>NYJ</v>
      </c>
      <c r="M2" s="1" t="str">
        <f>Schedule!L46</f>
        <v>@HOU</v>
      </c>
      <c r="N2" s="1" t="str">
        <f>Schedule!M46</f>
        <v>TEN</v>
      </c>
      <c r="O2" s="1" t="str">
        <f>Schedule!N46</f>
        <v>MIN</v>
      </c>
      <c r="P2" s="1" t="str">
        <f>Schedule!O46</f>
        <v>BYE</v>
      </c>
      <c r="Q2" s="1" t="str">
        <f>Schedule!P46</f>
        <v>@DET</v>
      </c>
      <c r="R2" s="1" t="str">
        <f>Schedule!Q46</f>
        <v>JAX</v>
      </c>
      <c r="S2" s="1" t="str">
        <f>Schedule!R46</f>
        <v>@CIN</v>
      </c>
      <c r="T2" s="1" t="str">
        <f>Schedule!S46</f>
        <v>@LAC</v>
      </c>
      <c r="U2" s="1" t="str">
        <f>Schedule!T46</f>
        <v>GB</v>
      </c>
      <c r="V2" s="1" t="str">
        <f>Schedule!U46</f>
        <v>BAL</v>
      </c>
      <c r="W2" s="1" t="str">
        <f>Schedule!V46</f>
        <v>@CHI</v>
      </c>
      <c r="X2" s="1" t="str">
        <f>Schedule!W46</f>
        <v>@PIT</v>
      </c>
      <c r="Y2" s="1">
        <f>COUNT(H2:X2)</f>
        <v>2</v>
      </c>
      <c r="Z2" s="1">
        <f t="shared" ref="Z2:Z9" si="0">_xlfn.STDEV.S(C2:F2)</f>
        <v>0</v>
      </c>
      <c r="AA2" s="1">
        <f t="shared" ref="AA2:AA9" si="1">_xlfn.STDEV.S(H2:X2)</f>
        <v>5.6568542494923806</v>
      </c>
      <c r="AB2" s="1">
        <f t="shared" ref="AB2:AB9" si="2">SUM(H2:X2)</f>
        <v>28</v>
      </c>
    </row>
    <row r="3" spans="1:28">
      <c r="A3" s="1" t="str">
        <f>Schedule!A8</f>
        <v>CLE</v>
      </c>
      <c r="B3" s="1">
        <f>Schedule!B8</f>
        <v>0</v>
      </c>
      <c r="C3" s="1">
        <f>Schedule!C8</f>
        <v>0</v>
      </c>
      <c r="D3" s="1">
        <f>Schedule!D8</f>
        <v>0</v>
      </c>
      <c r="E3" s="1">
        <f>Schedule!E8</f>
        <v>0</v>
      </c>
      <c r="F3" s="1">
        <f>Schedule!F8</f>
        <v>0</v>
      </c>
      <c r="G3" s="1">
        <f>SUM(B3:F3)</f>
        <v>0</v>
      </c>
      <c r="H3" s="1">
        <f>Schedule!G8</f>
        <v>21</v>
      </c>
      <c r="I3" s="1">
        <f>Schedule!H8</f>
        <v>24</v>
      </c>
      <c r="J3" s="1" t="str">
        <f>Schedule!I8</f>
        <v>@IND</v>
      </c>
      <c r="K3" s="1" t="str">
        <f>Schedule!J8</f>
        <v>CIN</v>
      </c>
      <c r="L3" s="1" t="str">
        <f>Schedule!K8</f>
        <v>NYJ</v>
      </c>
      <c r="M3" s="1" t="str">
        <f>Schedule!L8</f>
        <v>@HOU</v>
      </c>
      <c r="N3" s="1" t="str">
        <f>Schedule!M8</f>
        <v>TEN</v>
      </c>
      <c r="O3" s="1" t="str">
        <f>Schedule!N8</f>
        <v>MIN</v>
      </c>
      <c r="P3" s="1" t="str">
        <f>Schedule!O8</f>
        <v>BYE</v>
      </c>
      <c r="Q3" s="1" t="str">
        <f>Schedule!P8</f>
        <v>@DET</v>
      </c>
      <c r="R3" s="1" t="str">
        <f>Schedule!Q8</f>
        <v>JAX</v>
      </c>
      <c r="S3" s="1" t="str">
        <f>Schedule!R8</f>
        <v>@CIN</v>
      </c>
      <c r="T3" s="1" t="str">
        <f>Schedule!S8</f>
        <v>@LAC</v>
      </c>
      <c r="U3" s="1" t="str">
        <f>Schedule!T8</f>
        <v>GB</v>
      </c>
      <c r="V3" s="1" t="str">
        <f>Schedule!U8</f>
        <v>BAL</v>
      </c>
      <c r="W3" s="1" t="str">
        <f>Schedule!V8</f>
        <v>@CHI</v>
      </c>
      <c r="X3" s="1" t="str">
        <f>Schedule!W8</f>
        <v>@PIT</v>
      </c>
      <c r="Y3" s="1">
        <f>COUNT(H3:X3)</f>
        <v>2</v>
      </c>
      <c r="Z3" s="1">
        <f t="shared" si="0"/>
        <v>0</v>
      </c>
      <c r="AA3" s="1">
        <f t="shared" si="1"/>
        <v>2.1213203435596424</v>
      </c>
      <c r="AB3" s="1">
        <f t="shared" si="2"/>
        <v>45</v>
      </c>
    </row>
    <row r="4" spans="1:28">
      <c r="A4" s="1" t="str">
        <f>'C-inputs'!A45</f>
        <v>CLE</v>
      </c>
      <c r="B4" s="1">
        <f>'C-inputs'!B45</f>
        <v>0</v>
      </c>
      <c r="C4" s="1">
        <f>'C-inputs'!C45</f>
        <v>0</v>
      </c>
      <c r="D4" s="1">
        <f>'C-inputs'!D45</f>
        <v>0</v>
      </c>
      <c r="E4" s="1">
        <f>'C-inputs'!E45</f>
        <v>0</v>
      </c>
      <c r="F4" s="1">
        <f>'C-inputs'!F45</f>
        <v>0</v>
      </c>
      <c r="G4" s="1">
        <f>SUM(B4:F4)</f>
        <v>0</v>
      </c>
      <c r="H4" s="1" t="str">
        <f>'C-inputs'!G45</f>
        <v>PIT</v>
      </c>
      <c r="I4" s="1" t="str">
        <f>'C-inputs'!H45</f>
        <v>@BAL</v>
      </c>
      <c r="J4" s="1">
        <f>'C-inputs'!I45</f>
        <v>24</v>
      </c>
      <c r="K4" s="1" t="str">
        <f>'C-inputs'!J45</f>
        <v>CIN</v>
      </c>
      <c r="L4" s="1" t="str">
        <f>'C-inputs'!K45</f>
        <v>NYJ</v>
      </c>
      <c r="M4" s="1" t="str">
        <f>'C-inputs'!L45</f>
        <v>@HOU</v>
      </c>
      <c r="N4" s="1" t="str">
        <f>'C-inputs'!M45</f>
        <v>TEN</v>
      </c>
      <c r="O4" s="1" t="str">
        <f>'C-inputs'!N45</f>
        <v>MIN</v>
      </c>
      <c r="P4" s="1" t="str">
        <f>'C-inputs'!O45</f>
        <v>BYE</v>
      </c>
      <c r="Q4" s="1" t="str">
        <f>'C-inputs'!P45</f>
        <v>@DET</v>
      </c>
      <c r="R4" s="1" t="str">
        <f>'C-inputs'!Q45</f>
        <v>JAX</v>
      </c>
      <c r="S4" s="1" t="str">
        <f>'C-inputs'!R45</f>
        <v>@CIN</v>
      </c>
      <c r="T4" s="1" t="str">
        <f>'C-inputs'!S45</f>
        <v>@LAC</v>
      </c>
      <c r="U4" s="1" t="str">
        <f>'C-inputs'!T45</f>
        <v>GB</v>
      </c>
      <c r="V4" s="1" t="str">
        <f>'C-inputs'!U45</f>
        <v>BAL</v>
      </c>
      <c r="W4" s="1" t="str">
        <f>'C-inputs'!V45</f>
        <v>@CHI</v>
      </c>
      <c r="X4" s="1" t="str">
        <f>'C-inputs'!W45</f>
        <v>@PIT</v>
      </c>
      <c r="Y4" s="1">
        <f>COUNT(H4:X4)</f>
        <v>1</v>
      </c>
      <c r="Z4" s="1">
        <f t="shared" si="0"/>
        <v>0</v>
      </c>
      <c r="AA4" s="1" t="e">
        <f t="shared" si="1"/>
        <v>#DIV/0!</v>
      </c>
      <c r="AB4" s="1">
        <f t="shared" si="2"/>
        <v>24</v>
      </c>
    </row>
    <row r="5" spans="1:28">
      <c r="A5" s="1" t="s">
        <v>210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'C-inputs'!A9</f>
        <v>CLE</v>
      </c>
      <c r="B6" s="1">
        <f>'C-inputs'!B9</f>
        <v>0</v>
      </c>
      <c r="C6" s="1">
        <f>'C-inputs'!C9</f>
        <v>0</v>
      </c>
      <c r="D6" s="1">
        <f>'C-inputs'!D9</f>
        <v>0</v>
      </c>
      <c r="E6" s="1">
        <f>'C-inputs'!E9</f>
        <v>0</v>
      </c>
      <c r="F6" s="1">
        <f>'C-inputs'!F9</f>
        <v>0</v>
      </c>
      <c r="G6" s="1">
        <f>SUM(B6:F6)</f>
        <v>0</v>
      </c>
      <c r="H6" s="1">
        <f>'C-inputs'!G9</f>
        <v>8.5</v>
      </c>
      <c r="I6" s="1">
        <f>'C-inputs'!H9</f>
        <v>7.5</v>
      </c>
      <c r="J6" s="1" t="str">
        <f>'C-inputs'!I9</f>
        <v>@IND</v>
      </c>
      <c r="K6" s="1" t="str">
        <f>'C-inputs'!J9</f>
        <v>CIN</v>
      </c>
      <c r="L6" s="1" t="str">
        <f>'C-inputs'!K9</f>
        <v>NYJ</v>
      </c>
      <c r="M6" s="1" t="str">
        <f>'C-inputs'!L9</f>
        <v>@HOU</v>
      </c>
      <c r="N6" s="1" t="str">
        <f>'C-inputs'!M9</f>
        <v>TEN</v>
      </c>
      <c r="O6" s="1" t="str">
        <f>'C-inputs'!N9</f>
        <v>MIN</v>
      </c>
      <c r="P6" s="1" t="str">
        <f>'C-inputs'!O9</f>
        <v>BYE</v>
      </c>
      <c r="Q6" s="1" t="str">
        <f>'C-inputs'!P9</f>
        <v>@DET</v>
      </c>
      <c r="R6" s="1" t="str">
        <f>'C-inputs'!Q9</f>
        <v>JAX</v>
      </c>
      <c r="S6" s="1" t="str">
        <f>'C-inputs'!R9</f>
        <v>@CIN</v>
      </c>
      <c r="T6" s="1" t="str">
        <f>'C-inputs'!S9</f>
        <v>@LAC</v>
      </c>
      <c r="U6" s="1" t="str">
        <f>'C-inputs'!T9</f>
        <v>GB</v>
      </c>
      <c r="V6" s="1" t="str">
        <f>'C-inputs'!U9</f>
        <v>BAL</v>
      </c>
      <c r="W6" s="1" t="str">
        <f>'C-inputs'!V9</f>
        <v>@CHI</v>
      </c>
      <c r="X6" s="1" t="str">
        <f>'C-inputs'!W9</f>
        <v>@PIT</v>
      </c>
      <c r="Y6" s="1">
        <f>COUNT(H6:X6)</f>
        <v>2</v>
      </c>
      <c r="Z6" s="1">
        <f t="shared" si="0"/>
        <v>0</v>
      </c>
      <c r="AA6" s="1">
        <f t="shared" si="1"/>
        <v>0.70710678118654757</v>
      </c>
      <c r="AB6" s="1">
        <f t="shared" si="2"/>
        <v>16</v>
      </c>
    </row>
    <row r="7" spans="1:28">
      <c r="A7" s="1" t="s">
        <v>109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>
        <f t="shared" si="4"/>
        <v>-3</v>
      </c>
      <c r="I7" s="1">
        <f t="shared" si="4"/>
        <v>-14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110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>
        <f t="shared" si="5"/>
        <v>5.5</v>
      </c>
      <c r="I8" s="1">
        <f t="shared" si="5"/>
        <v>-6.5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111</v>
      </c>
      <c r="B9" s="1">
        <f>(B4+B6)-B3</f>
        <v>0</v>
      </c>
      <c r="C9" s="1">
        <f t="shared" ref="C9:X9" si="6">(C4+C6)-C3</f>
        <v>0</v>
      </c>
      <c r="D9" s="1">
        <f t="shared" si="6"/>
        <v>0</v>
      </c>
      <c r="E9" s="1">
        <f t="shared" si="6"/>
        <v>0</v>
      </c>
      <c r="F9" s="1">
        <f t="shared" si="6"/>
        <v>0</v>
      </c>
      <c r="G9" s="1">
        <f t="shared" si="6"/>
        <v>0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103</v>
      </c>
      <c r="B12" s="1">
        <f>(AB2/Y2)</f>
        <v>14</v>
      </c>
    </row>
    <row r="13" spans="1:28">
      <c r="A13" s="1" t="s">
        <v>104</v>
      </c>
      <c r="B13" s="1">
        <f>(AB3/Y3)</f>
        <v>22.5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3</vt:i4>
      </vt:variant>
    </vt:vector>
  </HeadingPairs>
  <TitlesOfParts>
    <vt:vector size="44" baseType="lpstr">
      <vt:lpstr>league</vt:lpstr>
      <vt:lpstr>Arizona-Cardinals</vt:lpstr>
      <vt:lpstr>Atlanta-Falcons</vt:lpstr>
      <vt:lpstr>Baltimore-Ravens</vt:lpstr>
      <vt:lpstr>Buffalo-Bills</vt:lpstr>
      <vt:lpstr>Carolina-panthers</vt:lpstr>
      <vt:lpstr>Chicago-Bears</vt:lpstr>
      <vt:lpstr>Cincinnati-Bengals</vt:lpstr>
      <vt:lpstr>Cleveland-Browns</vt:lpstr>
      <vt:lpstr>Dallas-Cowboys</vt:lpstr>
      <vt:lpstr>Denver-Broncos</vt:lpstr>
      <vt:lpstr>Detroit-Tigers</vt:lpstr>
      <vt:lpstr>Green_Bay-Packers</vt:lpstr>
      <vt:lpstr>Houston-Texans</vt:lpstr>
      <vt:lpstr>Indianpolis-Colts</vt:lpstr>
      <vt:lpstr>Jacksonville-Jaguers</vt:lpstr>
      <vt:lpstr>Kansas_City-Chiefs</vt:lpstr>
      <vt:lpstr>Los Angeles Chargers</vt:lpstr>
      <vt:lpstr>Los_Angeles_rams</vt:lpstr>
      <vt:lpstr>Miami-Dolphins</vt:lpstr>
      <vt:lpstr>Minnesota-VIKINGS</vt:lpstr>
      <vt:lpstr>New-England-Patriots</vt:lpstr>
      <vt:lpstr>New_Orleans_Saints</vt:lpstr>
      <vt:lpstr>NY_GIANTS</vt:lpstr>
      <vt:lpstr>NY_JETS</vt:lpstr>
      <vt:lpstr>Oakland_Raiders</vt:lpstr>
      <vt:lpstr>Philadelphia-Eagles</vt:lpstr>
      <vt:lpstr>Pittsburgh-Steelers</vt:lpstr>
      <vt:lpstr>San_Francisco_49ers</vt:lpstr>
      <vt:lpstr>Seattle-Seahawks</vt:lpstr>
      <vt:lpstr>Tampa_Bay-Buccaneers</vt:lpstr>
      <vt:lpstr>Tennessee-Titans</vt:lpstr>
      <vt:lpstr>Washington-Redskins</vt:lpstr>
      <vt:lpstr>Play-offs-summary</vt:lpstr>
      <vt:lpstr>POST-Season1</vt:lpstr>
      <vt:lpstr>POST-season2</vt:lpstr>
      <vt:lpstr>POST-Season3</vt:lpstr>
      <vt:lpstr>Pro-bowl</vt:lpstr>
      <vt:lpstr>SuperBowl</vt:lpstr>
      <vt:lpstr>Schedule</vt:lpstr>
      <vt:lpstr>C-inputs</vt:lpstr>
      <vt:lpstr>'Baltimore-Ravens'!_FilterDatabase</vt:lpstr>
      <vt:lpstr>league!_FilterDatabase</vt:lpstr>
      <vt:lpstr>league!Print_Area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Department of Veterans Affairs</cp:lastModifiedBy>
  <cp:revision>2</cp:revision>
  <dcterms:created xsi:type="dcterms:W3CDTF">2016-04-04T20:19:52Z</dcterms:created>
  <dcterms:modified xsi:type="dcterms:W3CDTF">2017-09-22T14:13:03Z</dcterms:modified>
</cp:coreProperties>
</file>